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no\Desktop\"/>
    </mc:Choice>
  </mc:AlternateContent>
  <xr:revisionPtr revIDLastSave="0" documentId="8_{00918718-6ABC-44AD-BC11-1811BE21F7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6 01 Pol" sheetId="12" r:id="rId4"/>
    <sheet name="06 02 Pol" sheetId="13" r:id="rId5"/>
    <sheet name="06 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'06 01 Pol'!$1:$7</definedName>
    <definedName name="_xlnm.Print_Titles" localSheetId="4">'06 02 Pol'!$1:$7</definedName>
    <definedName name="_xlnm.Print_Titles" localSheetId="5">'06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'06 01 Pol'!$A$1:$X$601</definedName>
    <definedName name="_xlnm.Print_Area" localSheetId="4">'06 02 Pol'!$A$1:$X$105</definedName>
    <definedName name="_xlnm.Print_Area" localSheetId="5">'06 03 Pol'!$A$1:$X$48</definedName>
    <definedName name="_xlnm.Print_Area" localSheetId="1">Stavba!$A$1:$J$81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I44" i="1" s="1"/>
  <c r="F44" i="1"/>
  <c r="G43" i="1"/>
  <c r="I43" i="1" s="1"/>
  <c r="F43" i="1"/>
  <c r="G42" i="1"/>
  <c r="F42" i="1"/>
  <c r="G41" i="1"/>
  <c r="F41" i="1"/>
  <c r="G39" i="1"/>
  <c r="I39" i="1" s="1"/>
  <c r="I45" i="1" s="1"/>
  <c r="F39" i="1"/>
  <c r="G47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G10" i="14"/>
  <c r="M10" i="14" s="1"/>
  <c r="I10" i="14"/>
  <c r="K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V8" i="14" s="1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M15" i="14" s="1"/>
  <c r="I15" i="14"/>
  <c r="K15" i="14"/>
  <c r="O15" i="14"/>
  <c r="Q15" i="14"/>
  <c r="V15" i="14"/>
  <c r="G16" i="14"/>
  <c r="G8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G21" i="14"/>
  <c r="I21" i="14"/>
  <c r="K21" i="14"/>
  <c r="M21" i="14"/>
  <c r="O21" i="14"/>
  <c r="Q21" i="14"/>
  <c r="V21" i="14"/>
  <c r="O22" i="14"/>
  <c r="V22" i="14"/>
  <c r="G23" i="14"/>
  <c r="I23" i="14"/>
  <c r="I22" i="14" s="1"/>
  <c r="K23" i="14"/>
  <c r="K22" i="14" s="1"/>
  <c r="M23" i="14"/>
  <c r="O23" i="14"/>
  <c r="Q23" i="14"/>
  <c r="Q22" i="14" s="1"/>
  <c r="V23" i="14"/>
  <c r="G24" i="14"/>
  <c r="G22" i="14" s="1"/>
  <c r="I24" i="14"/>
  <c r="K24" i="14"/>
  <c r="O24" i="14"/>
  <c r="Q24" i="14"/>
  <c r="V24" i="14"/>
  <c r="G25" i="14"/>
  <c r="G26" i="14"/>
  <c r="M26" i="14" s="1"/>
  <c r="M25" i="14" s="1"/>
  <c r="I26" i="14"/>
  <c r="I25" i="14" s="1"/>
  <c r="K26" i="14"/>
  <c r="K25" i="14" s="1"/>
  <c r="O26" i="14"/>
  <c r="O25" i="14" s="1"/>
  <c r="Q26" i="14"/>
  <c r="Q25" i="14" s="1"/>
  <c r="V26" i="14"/>
  <c r="V25" i="14" s="1"/>
  <c r="G27" i="14"/>
  <c r="I27" i="14"/>
  <c r="K27" i="14"/>
  <c r="M27" i="14"/>
  <c r="O27" i="14"/>
  <c r="Q27" i="14"/>
  <c r="V27" i="14"/>
  <c r="G28" i="14"/>
  <c r="I28" i="14"/>
  <c r="K28" i="14"/>
  <c r="M28" i="14"/>
  <c r="O28" i="14"/>
  <c r="Q28" i="14"/>
  <c r="V28" i="14"/>
  <c r="G29" i="14"/>
  <c r="I29" i="14"/>
  <c r="K29" i="14"/>
  <c r="M29" i="14"/>
  <c r="O29" i="14"/>
  <c r="Q29" i="14"/>
  <c r="V29" i="14"/>
  <c r="Q30" i="14"/>
  <c r="G31" i="14"/>
  <c r="I31" i="14"/>
  <c r="I30" i="14" s="1"/>
  <c r="K31" i="14"/>
  <c r="K30" i="14" s="1"/>
  <c r="M31" i="14"/>
  <c r="O31" i="14"/>
  <c r="Q31" i="14"/>
  <c r="V31" i="14"/>
  <c r="V30" i="14" s="1"/>
  <c r="G32" i="14"/>
  <c r="M32" i="14" s="1"/>
  <c r="I32" i="14"/>
  <c r="K32" i="14"/>
  <c r="O32" i="14"/>
  <c r="O30" i="14" s="1"/>
  <c r="Q32" i="14"/>
  <c r="V32" i="14"/>
  <c r="G33" i="14"/>
  <c r="G30" i="14" s="1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6" i="14"/>
  <c r="I36" i="14"/>
  <c r="I35" i="14" s="1"/>
  <c r="K36" i="14"/>
  <c r="M36" i="14"/>
  <c r="O36" i="14"/>
  <c r="O35" i="14" s="1"/>
  <c r="Q36" i="14"/>
  <c r="V36" i="14"/>
  <c r="V35" i="14" s="1"/>
  <c r="G37" i="14"/>
  <c r="I37" i="14"/>
  <c r="K37" i="14"/>
  <c r="M37" i="14"/>
  <c r="O37" i="14"/>
  <c r="Q37" i="14"/>
  <c r="V37" i="14"/>
  <c r="G38" i="14"/>
  <c r="AF47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K35" i="14" s="1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M43" i="14" s="1"/>
  <c r="I43" i="14"/>
  <c r="K43" i="14"/>
  <c r="O43" i="14"/>
  <c r="Q43" i="14"/>
  <c r="Q35" i="14" s="1"/>
  <c r="V43" i="14"/>
  <c r="G44" i="14"/>
  <c r="I44" i="14"/>
  <c r="K44" i="14"/>
  <c r="M44" i="14"/>
  <c r="O44" i="14"/>
  <c r="Q44" i="14"/>
  <c r="V44" i="14"/>
  <c r="G45" i="14"/>
  <c r="M45" i="14" s="1"/>
  <c r="I45" i="14"/>
  <c r="K45" i="14"/>
  <c r="O45" i="14"/>
  <c r="Q45" i="14"/>
  <c r="V45" i="14"/>
  <c r="AE47" i="14"/>
  <c r="G104" i="13"/>
  <c r="G9" i="13"/>
  <c r="M9" i="13" s="1"/>
  <c r="I9" i="13"/>
  <c r="I8" i="13" s="1"/>
  <c r="K9" i="13"/>
  <c r="K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O8" i="13" s="1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G8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AE10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M28" i="13" s="1"/>
  <c r="I28" i="13"/>
  <c r="K28" i="13"/>
  <c r="O28" i="13"/>
  <c r="Q28" i="13"/>
  <c r="V28" i="13"/>
  <c r="G29" i="13"/>
  <c r="M29" i="13" s="1"/>
  <c r="I29" i="13"/>
  <c r="K29" i="13"/>
  <c r="O29" i="13"/>
  <c r="Q29" i="13"/>
  <c r="V29" i="13"/>
  <c r="G30" i="13"/>
  <c r="M30" i="13" s="1"/>
  <c r="I30" i="13"/>
  <c r="K30" i="13"/>
  <c r="O30" i="13"/>
  <c r="Q30" i="13"/>
  <c r="V30" i="13"/>
  <c r="G31" i="13"/>
  <c r="I31" i="13"/>
  <c r="K31" i="13"/>
  <c r="M31" i="13"/>
  <c r="O31" i="13"/>
  <c r="Q31" i="13"/>
  <c r="V31" i="13"/>
  <c r="G32" i="13"/>
  <c r="M32" i="13" s="1"/>
  <c r="I32" i="13"/>
  <c r="K32" i="13"/>
  <c r="O32" i="13"/>
  <c r="Q32" i="13"/>
  <c r="V32" i="13"/>
  <c r="G33" i="13"/>
  <c r="I33" i="13"/>
  <c r="K33" i="13"/>
  <c r="M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M36" i="13" s="1"/>
  <c r="I36" i="13"/>
  <c r="K36" i="13"/>
  <c r="O36" i="13"/>
  <c r="Q36" i="13"/>
  <c r="V36" i="13"/>
  <c r="G37" i="13"/>
  <c r="M37" i="13" s="1"/>
  <c r="I37" i="13"/>
  <c r="K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I41" i="13"/>
  <c r="K41" i="13"/>
  <c r="M41" i="13"/>
  <c r="O41" i="13"/>
  <c r="Q41" i="13"/>
  <c r="V41" i="13"/>
  <c r="G43" i="13"/>
  <c r="I43" i="13"/>
  <c r="I42" i="13" s="1"/>
  <c r="K43" i="13"/>
  <c r="M43" i="13"/>
  <c r="O43" i="13"/>
  <c r="Q43" i="13"/>
  <c r="Q42" i="13" s="1"/>
  <c r="V43" i="13"/>
  <c r="G44" i="13"/>
  <c r="G42" i="13" s="1"/>
  <c r="I44" i="13"/>
  <c r="K44" i="13"/>
  <c r="O44" i="13"/>
  <c r="O42" i="13" s="1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V42" i="13" s="1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K42" i="13" s="1"/>
  <c r="O50" i="13"/>
  <c r="Q50" i="13"/>
  <c r="V50" i="13"/>
  <c r="G51" i="13"/>
  <c r="I51" i="13"/>
  <c r="K51" i="13"/>
  <c r="M51" i="13"/>
  <c r="O51" i="13"/>
  <c r="Q51" i="13"/>
  <c r="V51" i="13"/>
  <c r="G52" i="13"/>
  <c r="M52" i="13" s="1"/>
  <c r="I52" i="13"/>
  <c r="K52" i="13"/>
  <c r="O52" i="13"/>
  <c r="Q52" i="13"/>
  <c r="V52" i="13"/>
  <c r="G53" i="13"/>
  <c r="I53" i="13"/>
  <c r="K53" i="13"/>
  <c r="M53" i="13"/>
  <c r="O53" i="13"/>
  <c r="Q53" i="13"/>
  <c r="V53" i="13"/>
  <c r="G54" i="13"/>
  <c r="M54" i="13" s="1"/>
  <c r="I54" i="13"/>
  <c r="K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M58" i="13" s="1"/>
  <c r="I58" i="13"/>
  <c r="K58" i="13"/>
  <c r="O58" i="13"/>
  <c r="Q58" i="13"/>
  <c r="V58" i="13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G61" i="13"/>
  <c r="I61" i="13"/>
  <c r="K61" i="13"/>
  <c r="M61" i="13"/>
  <c r="O61" i="13"/>
  <c r="Q61" i="13"/>
  <c r="V61" i="13"/>
  <c r="G62" i="13"/>
  <c r="M62" i="13" s="1"/>
  <c r="I62" i="13"/>
  <c r="K62" i="13"/>
  <c r="O62" i="13"/>
  <c r="Q62" i="13"/>
  <c r="V62" i="13"/>
  <c r="G63" i="13"/>
  <c r="I63" i="13"/>
  <c r="K63" i="13"/>
  <c r="M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M66" i="13" s="1"/>
  <c r="I66" i="13"/>
  <c r="K66" i="13"/>
  <c r="O66" i="13"/>
  <c r="Q66" i="13"/>
  <c r="V66" i="13"/>
  <c r="G67" i="13"/>
  <c r="I67" i="13"/>
  <c r="K67" i="13"/>
  <c r="M67" i="13"/>
  <c r="O67" i="13"/>
  <c r="Q67" i="13"/>
  <c r="V67" i="13"/>
  <c r="G68" i="13"/>
  <c r="M68" i="13" s="1"/>
  <c r="I68" i="13"/>
  <c r="K68" i="13"/>
  <c r="O68" i="13"/>
  <c r="Q68" i="13"/>
  <c r="V68" i="13"/>
  <c r="G69" i="13"/>
  <c r="I69" i="13"/>
  <c r="K69" i="13"/>
  <c r="M69" i="13"/>
  <c r="O69" i="13"/>
  <c r="Q69" i="13"/>
  <c r="V69" i="13"/>
  <c r="G70" i="13"/>
  <c r="M70" i="13" s="1"/>
  <c r="I70" i="13"/>
  <c r="K70" i="13"/>
  <c r="O70" i="13"/>
  <c r="Q70" i="13"/>
  <c r="V70" i="13"/>
  <c r="G71" i="13"/>
  <c r="I71" i="13"/>
  <c r="K71" i="13"/>
  <c r="M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5" i="13"/>
  <c r="I75" i="13"/>
  <c r="K75" i="13"/>
  <c r="M75" i="13"/>
  <c r="O75" i="13"/>
  <c r="Q75" i="13"/>
  <c r="V75" i="13"/>
  <c r="G76" i="13"/>
  <c r="M76" i="13" s="1"/>
  <c r="I76" i="13"/>
  <c r="K76" i="13"/>
  <c r="O76" i="13"/>
  <c r="Q76" i="13"/>
  <c r="V76" i="13"/>
  <c r="G77" i="13"/>
  <c r="I77" i="13"/>
  <c r="K77" i="13"/>
  <c r="M77" i="13"/>
  <c r="O77" i="13"/>
  <c r="Q77" i="13"/>
  <c r="V77" i="13"/>
  <c r="G78" i="13"/>
  <c r="M78" i="13" s="1"/>
  <c r="I78" i="13"/>
  <c r="K78" i="13"/>
  <c r="O78" i="13"/>
  <c r="Q78" i="13"/>
  <c r="V78" i="13"/>
  <c r="G79" i="13"/>
  <c r="I79" i="13"/>
  <c r="K79" i="13"/>
  <c r="M79" i="13"/>
  <c r="O79" i="13"/>
  <c r="Q79" i="13"/>
  <c r="V79" i="13"/>
  <c r="G80" i="13"/>
  <c r="O80" i="13"/>
  <c r="G81" i="13"/>
  <c r="I81" i="13"/>
  <c r="I80" i="13" s="1"/>
  <c r="K81" i="13"/>
  <c r="M81" i="13"/>
  <c r="O81" i="13"/>
  <c r="Q81" i="13"/>
  <c r="Q80" i="13" s="1"/>
  <c r="V81" i="13"/>
  <c r="G82" i="13"/>
  <c r="M82" i="13" s="1"/>
  <c r="I82" i="13"/>
  <c r="K82" i="13"/>
  <c r="K80" i="13" s="1"/>
  <c r="O82" i="13"/>
  <c r="Q82" i="13"/>
  <c r="V82" i="13"/>
  <c r="V80" i="13" s="1"/>
  <c r="G83" i="13"/>
  <c r="I83" i="13"/>
  <c r="K83" i="13"/>
  <c r="M83" i="13"/>
  <c r="O83" i="13"/>
  <c r="Q83" i="13"/>
  <c r="V83" i="13"/>
  <c r="G84" i="13"/>
  <c r="M84" i="13" s="1"/>
  <c r="I84" i="13"/>
  <c r="K84" i="13"/>
  <c r="O84" i="13"/>
  <c r="Q84" i="13"/>
  <c r="V84" i="13"/>
  <c r="G86" i="13"/>
  <c r="M86" i="13" s="1"/>
  <c r="I86" i="13"/>
  <c r="K86" i="13"/>
  <c r="K85" i="13" s="1"/>
  <c r="O86" i="13"/>
  <c r="O85" i="13" s="1"/>
  <c r="Q86" i="13"/>
  <c r="V86" i="13"/>
  <c r="V85" i="13" s="1"/>
  <c r="G87" i="13"/>
  <c r="I87" i="13"/>
  <c r="K87" i="13"/>
  <c r="M87" i="13"/>
  <c r="O87" i="13"/>
  <c r="Q87" i="13"/>
  <c r="V87" i="13"/>
  <c r="G88" i="13"/>
  <c r="G85" i="13" s="1"/>
  <c r="I88" i="13"/>
  <c r="K88" i="13"/>
  <c r="O88" i="13"/>
  <c r="Q88" i="13"/>
  <c r="V88" i="13"/>
  <c r="G89" i="13"/>
  <c r="I89" i="13"/>
  <c r="I85" i="13" s="1"/>
  <c r="K89" i="13"/>
  <c r="M89" i="13"/>
  <c r="O89" i="13"/>
  <c r="Q89" i="13"/>
  <c r="Q85" i="13" s="1"/>
  <c r="V89" i="13"/>
  <c r="G90" i="13"/>
  <c r="M90" i="13" s="1"/>
  <c r="I90" i="13"/>
  <c r="K90" i="13"/>
  <c r="O90" i="13"/>
  <c r="Q90" i="13"/>
  <c r="V90" i="13"/>
  <c r="G91" i="13"/>
  <c r="I91" i="13"/>
  <c r="K91" i="13"/>
  <c r="M91" i="13"/>
  <c r="O91" i="13"/>
  <c r="Q91" i="13"/>
  <c r="V91" i="13"/>
  <c r="G92" i="13"/>
  <c r="M92" i="13" s="1"/>
  <c r="I92" i="13"/>
  <c r="K92" i="13"/>
  <c r="O92" i="13"/>
  <c r="Q92" i="13"/>
  <c r="V92" i="13"/>
  <c r="G93" i="13"/>
  <c r="M93" i="13" s="1"/>
  <c r="I93" i="13"/>
  <c r="K93" i="13"/>
  <c r="O93" i="13"/>
  <c r="Q93" i="13"/>
  <c r="V93" i="13"/>
  <c r="G94" i="13"/>
  <c r="M94" i="13" s="1"/>
  <c r="I94" i="13"/>
  <c r="K94" i="13"/>
  <c r="O94" i="13"/>
  <c r="Q94" i="13"/>
  <c r="V94" i="13"/>
  <c r="G95" i="13"/>
  <c r="I95" i="13"/>
  <c r="K95" i="13"/>
  <c r="M95" i="13"/>
  <c r="O95" i="13"/>
  <c r="Q95" i="13"/>
  <c r="V95" i="13"/>
  <c r="G96" i="13"/>
  <c r="M96" i="13" s="1"/>
  <c r="I96" i="13"/>
  <c r="K96" i="13"/>
  <c r="O96" i="13"/>
  <c r="Q96" i="13"/>
  <c r="V96" i="13"/>
  <c r="G98" i="13"/>
  <c r="M98" i="13" s="1"/>
  <c r="M97" i="13" s="1"/>
  <c r="I98" i="13"/>
  <c r="K98" i="13"/>
  <c r="K97" i="13" s="1"/>
  <c r="O98" i="13"/>
  <c r="Q98" i="13"/>
  <c r="V98" i="13"/>
  <c r="V97" i="13" s="1"/>
  <c r="G99" i="13"/>
  <c r="I99" i="13"/>
  <c r="K99" i="13"/>
  <c r="M99" i="13"/>
  <c r="O99" i="13"/>
  <c r="Q99" i="13"/>
  <c r="V99" i="13"/>
  <c r="G100" i="13"/>
  <c r="M100" i="13" s="1"/>
  <c r="I100" i="13"/>
  <c r="K100" i="13"/>
  <c r="O100" i="13"/>
  <c r="O97" i="13" s="1"/>
  <c r="Q100" i="13"/>
  <c r="V100" i="13"/>
  <c r="G101" i="13"/>
  <c r="M101" i="13" s="1"/>
  <c r="I101" i="13"/>
  <c r="I97" i="13" s="1"/>
  <c r="K101" i="13"/>
  <c r="O101" i="13"/>
  <c r="Q101" i="13"/>
  <c r="Q97" i="13" s="1"/>
  <c r="V101" i="13"/>
  <c r="G102" i="13"/>
  <c r="M102" i="13" s="1"/>
  <c r="I102" i="13"/>
  <c r="K102" i="13"/>
  <c r="O102" i="13"/>
  <c r="Q102" i="13"/>
  <c r="V102" i="13"/>
  <c r="AF104" i="13"/>
  <c r="G600" i="12"/>
  <c r="BA596" i="12"/>
  <c r="BA437" i="12"/>
  <c r="BA123" i="12"/>
  <c r="BA14" i="12"/>
  <c r="G8" i="12"/>
  <c r="K8" i="12"/>
  <c r="G9" i="12"/>
  <c r="I9" i="12"/>
  <c r="I8" i="12" s="1"/>
  <c r="K9" i="12"/>
  <c r="M9" i="12"/>
  <c r="M8" i="12" s="1"/>
  <c r="O9" i="12"/>
  <c r="O8" i="12" s="1"/>
  <c r="Q9" i="12"/>
  <c r="Q8" i="12" s="1"/>
  <c r="V9" i="12"/>
  <c r="V8" i="12" s="1"/>
  <c r="G12" i="12"/>
  <c r="G13" i="12"/>
  <c r="I13" i="12"/>
  <c r="I12" i="12" s="1"/>
  <c r="K13" i="12"/>
  <c r="M13" i="12"/>
  <c r="M12" i="12" s="1"/>
  <c r="O13" i="12"/>
  <c r="Q13" i="12"/>
  <c r="Q12" i="12" s="1"/>
  <c r="V13" i="12"/>
  <c r="V12" i="12" s="1"/>
  <c r="G18" i="12"/>
  <c r="I18" i="12"/>
  <c r="K18" i="12"/>
  <c r="K12" i="12" s="1"/>
  <c r="M18" i="12"/>
  <c r="O18" i="12"/>
  <c r="O12" i="12" s="1"/>
  <c r="Q18" i="12"/>
  <c r="V18" i="12"/>
  <c r="G22" i="12"/>
  <c r="I22" i="12"/>
  <c r="K22" i="12"/>
  <c r="M22" i="12"/>
  <c r="O22" i="12"/>
  <c r="Q22" i="12"/>
  <c r="V22" i="12"/>
  <c r="G54" i="12"/>
  <c r="M54" i="12" s="1"/>
  <c r="I54" i="12"/>
  <c r="K54" i="12"/>
  <c r="O54" i="12"/>
  <c r="Q54" i="12"/>
  <c r="V54" i="12"/>
  <c r="G61" i="12"/>
  <c r="I61" i="12"/>
  <c r="K61" i="12"/>
  <c r="M61" i="12"/>
  <c r="O61" i="12"/>
  <c r="Q61" i="12"/>
  <c r="V61" i="12"/>
  <c r="V68" i="12"/>
  <c r="G69" i="12"/>
  <c r="I69" i="12"/>
  <c r="I68" i="12" s="1"/>
  <c r="K69" i="12"/>
  <c r="M69" i="12"/>
  <c r="O69" i="12"/>
  <c r="O68" i="12" s="1"/>
  <c r="Q69" i="12"/>
  <c r="Q68" i="12" s="1"/>
  <c r="V69" i="12"/>
  <c r="G74" i="12"/>
  <c r="G68" i="12" s="1"/>
  <c r="I74" i="12"/>
  <c r="K74" i="12"/>
  <c r="K68" i="12" s="1"/>
  <c r="O74" i="12"/>
  <c r="Q74" i="12"/>
  <c r="V74" i="12"/>
  <c r="G77" i="12"/>
  <c r="I77" i="12"/>
  <c r="M77" i="12"/>
  <c r="Q77" i="12"/>
  <c r="G78" i="12"/>
  <c r="I78" i="12"/>
  <c r="K78" i="12"/>
  <c r="K77" i="12" s="1"/>
  <c r="M78" i="12"/>
  <c r="O78" i="12"/>
  <c r="O77" i="12" s="1"/>
  <c r="Q78" i="12"/>
  <c r="V78" i="12"/>
  <c r="V77" i="12" s="1"/>
  <c r="G83" i="12"/>
  <c r="I83" i="12"/>
  <c r="I82" i="12" s="1"/>
  <c r="K83" i="12"/>
  <c r="M83" i="12"/>
  <c r="O83" i="12"/>
  <c r="O82" i="12" s="1"/>
  <c r="Q83" i="12"/>
  <c r="V83" i="12"/>
  <c r="V82" i="12" s="1"/>
  <c r="G86" i="12"/>
  <c r="I86" i="12"/>
  <c r="K86" i="12"/>
  <c r="K82" i="12" s="1"/>
  <c r="M86" i="12"/>
  <c r="O86" i="12"/>
  <c r="Q86" i="12"/>
  <c r="Q82" i="12" s="1"/>
  <c r="V86" i="12"/>
  <c r="G90" i="12"/>
  <c r="G82" i="12" s="1"/>
  <c r="I90" i="12"/>
  <c r="K90" i="12"/>
  <c r="O90" i="12"/>
  <c r="Q90" i="12"/>
  <c r="V90" i="12"/>
  <c r="G94" i="12"/>
  <c r="G93" i="12" s="1"/>
  <c r="I94" i="12"/>
  <c r="K94" i="12"/>
  <c r="K93" i="12" s="1"/>
  <c r="O94" i="12"/>
  <c r="Q94" i="12"/>
  <c r="Q93" i="12" s="1"/>
  <c r="V94" i="12"/>
  <c r="G98" i="12"/>
  <c r="I98" i="12"/>
  <c r="I93" i="12" s="1"/>
  <c r="K98" i="12"/>
  <c r="M98" i="12"/>
  <c r="O98" i="12"/>
  <c r="Q98" i="12"/>
  <c r="V98" i="12"/>
  <c r="V93" i="12" s="1"/>
  <c r="G103" i="12"/>
  <c r="I103" i="12"/>
  <c r="K103" i="12"/>
  <c r="M103" i="12"/>
  <c r="O103" i="12"/>
  <c r="O93" i="12" s="1"/>
  <c r="Q103" i="12"/>
  <c r="V103" i="12"/>
  <c r="G108" i="12"/>
  <c r="I108" i="12"/>
  <c r="K108" i="12"/>
  <c r="M108" i="12"/>
  <c r="O108" i="12"/>
  <c r="Q108" i="12"/>
  <c r="V108" i="12"/>
  <c r="G111" i="12"/>
  <c r="I111" i="12"/>
  <c r="K111" i="12"/>
  <c r="M111" i="12"/>
  <c r="O111" i="12"/>
  <c r="Q111" i="12"/>
  <c r="V111" i="12"/>
  <c r="G117" i="12"/>
  <c r="M117" i="12" s="1"/>
  <c r="I117" i="12"/>
  <c r="K117" i="12"/>
  <c r="O117" i="12"/>
  <c r="Q117" i="12"/>
  <c r="V117" i="12"/>
  <c r="G121" i="12"/>
  <c r="K121" i="12"/>
  <c r="Q121" i="12"/>
  <c r="V121" i="12"/>
  <c r="G122" i="12"/>
  <c r="M122" i="12" s="1"/>
  <c r="M121" i="12" s="1"/>
  <c r="I122" i="12"/>
  <c r="I121" i="12" s="1"/>
  <c r="K122" i="12"/>
  <c r="O122" i="12"/>
  <c r="O121" i="12" s="1"/>
  <c r="Q122" i="12"/>
  <c r="V122" i="12"/>
  <c r="G126" i="12"/>
  <c r="Q126" i="12"/>
  <c r="G127" i="12"/>
  <c r="I127" i="12"/>
  <c r="I126" i="12" s="1"/>
  <c r="K127" i="12"/>
  <c r="M127" i="12"/>
  <c r="M126" i="12" s="1"/>
  <c r="O127" i="12"/>
  <c r="Q127" i="12"/>
  <c r="V127" i="12"/>
  <c r="V126" i="12" s="1"/>
  <c r="G137" i="12"/>
  <c r="I137" i="12"/>
  <c r="K137" i="12"/>
  <c r="K126" i="12" s="1"/>
  <c r="M137" i="12"/>
  <c r="O137" i="12"/>
  <c r="O126" i="12" s="1"/>
  <c r="Q137" i="12"/>
  <c r="V137" i="12"/>
  <c r="G140" i="12"/>
  <c r="I140" i="12"/>
  <c r="I139" i="12" s="1"/>
  <c r="K140" i="12"/>
  <c r="M140" i="12"/>
  <c r="O140" i="12"/>
  <c r="O139" i="12" s="1"/>
  <c r="Q140" i="12"/>
  <c r="V140" i="12"/>
  <c r="V139" i="12" s="1"/>
  <c r="G144" i="12"/>
  <c r="M144" i="12" s="1"/>
  <c r="I144" i="12"/>
  <c r="K144" i="12"/>
  <c r="K139" i="12" s="1"/>
  <c r="O144" i="12"/>
  <c r="Q144" i="12"/>
  <c r="Q139" i="12" s="1"/>
  <c r="V144" i="12"/>
  <c r="G149" i="12"/>
  <c r="G139" i="12" s="1"/>
  <c r="I149" i="12"/>
  <c r="K149" i="12"/>
  <c r="O149" i="12"/>
  <c r="Q149" i="12"/>
  <c r="V149" i="12"/>
  <c r="G155" i="12"/>
  <c r="M155" i="12" s="1"/>
  <c r="I155" i="12"/>
  <c r="K155" i="12"/>
  <c r="O155" i="12"/>
  <c r="Q155" i="12"/>
  <c r="V155" i="12"/>
  <c r="G157" i="12"/>
  <c r="G158" i="12"/>
  <c r="I158" i="12"/>
  <c r="I157" i="12" s="1"/>
  <c r="K158" i="12"/>
  <c r="M158" i="12"/>
  <c r="M157" i="12" s="1"/>
  <c r="O158" i="12"/>
  <c r="O157" i="12" s="1"/>
  <c r="Q158" i="12"/>
  <c r="V158" i="12"/>
  <c r="V157" i="12" s="1"/>
  <c r="G163" i="12"/>
  <c r="I163" i="12"/>
  <c r="K163" i="12"/>
  <c r="K157" i="12" s="1"/>
  <c r="M163" i="12"/>
  <c r="O163" i="12"/>
  <c r="Q163" i="12"/>
  <c r="V163" i="12"/>
  <c r="G171" i="12"/>
  <c r="I171" i="12"/>
  <c r="K171" i="12"/>
  <c r="M171" i="12"/>
  <c r="O171" i="12"/>
  <c r="Q171" i="12"/>
  <c r="Q157" i="12" s="1"/>
  <c r="V171" i="12"/>
  <c r="G175" i="12"/>
  <c r="I175" i="12"/>
  <c r="K175" i="12"/>
  <c r="M175" i="12"/>
  <c r="O175" i="12"/>
  <c r="Q175" i="12"/>
  <c r="V175" i="12"/>
  <c r="G179" i="12"/>
  <c r="M179" i="12" s="1"/>
  <c r="I179" i="12"/>
  <c r="K179" i="12"/>
  <c r="O179" i="12"/>
  <c r="Q179" i="12"/>
  <c r="V179" i="12"/>
  <c r="G182" i="12"/>
  <c r="M182" i="12" s="1"/>
  <c r="I182" i="12"/>
  <c r="K182" i="12"/>
  <c r="O182" i="12"/>
  <c r="Q182" i="12"/>
  <c r="V182" i="12"/>
  <c r="G185" i="12"/>
  <c r="G184" i="12" s="1"/>
  <c r="I185" i="12"/>
  <c r="K185" i="12"/>
  <c r="K184" i="12" s="1"/>
  <c r="O185" i="12"/>
  <c r="Q185" i="12"/>
  <c r="Q184" i="12" s="1"/>
  <c r="V185" i="12"/>
  <c r="G188" i="12"/>
  <c r="I188" i="12"/>
  <c r="I184" i="12" s="1"/>
  <c r="K188" i="12"/>
  <c r="M188" i="12"/>
  <c r="O188" i="12"/>
  <c r="Q188" i="12"/>
  <c r="V188" i="12"/>
  <c r="V184" i="12" s="1"/>
  <c r="G191" i="12"/>
  <c r="I191" i="12"/>
  <c r="K191" i="12"/>
  <c r="M191" i="12"/>
  <c r="O191" i="12"/>
  <c r="O184" i="12" s="1"/>
  <c r="Q191" i="12"/>
  <c r="V191" i="12"/>
  <c r="G195" i="12"/>
  <c r="I195" i="12"/>
  <c r="K195" i="12"/>
  <c r="M195" i="12"/>
  <c r="O195" i="12"/>
  <c r="Q195" i="12"/>
  <c r="V195" i="12"/>
  <c r="G198" i="12"/>
  <c r="I198" i="12"/>
  <c r="K198" i="12"/>
  <c r="M198" i="12"/>
  <c r="O198" i="12"/>
  <c r="Q198" i="12"/>
  <c r="V198" i="12"/>
  <c r="G201" i="12"/>
  <c r="M201" i="12" s="1"/>
  <c r="I201" i="12"/>
  <c r="K201" i="12"/>
  <c r="O201" i="12"/>
  <c r="Q201" i="12"/>
  <c r="V201" i="12"/>
  <c r="G204" i="12"/>
  <c r="M204" i="12" s="1"/>
  <c r="I204" i="12"/>
  <c r="K204" i="12"/>
  <c r="O204" i="12"/>
  <c r="Q204" i="12"/>
  <c r="V204" i="12"/>
  <c r="G207" i="12"/>
  <c r="M207" i="12" s="1"/>
  <c r="I207" i="12"/>
  <c r="K207" i="12"/>
  <c r="O207" i="12"/>
  <c r="Q207" i="12"/>
  <c r="V207" i="12"/>
  <c r="G210" i="12"/>
  <c r="M210" i="12" s="1"/>
  <c r="I210" i="12"/>
  <c r="K210" i="12"/>
  <c r="O210" i="12"/>
  <c r="Q210" i="12"/>
  <c r="V210" i="12"/>
  <c r="G213" i="12"/>
  <c r="I213" i="12"/>
  <c r="K213" i="12"/>
  <c r="M213" i="12"/>
  <c r="O213" i="12"/>
  <c r="Q213" i="12"/>
  <c r="V213" i="12"/>
  <c r="G214" i="12"/>
  <c r="I214" i="12"/>
  <c r="K214" i="12"/>
  <c r="M214" i="12"/>
  <c r="O214" i="12"/>
  <c r="Q214" i="12"/>
  <c r="V214" i="12"/>
  <c r="G217" i="12"/>
  <c r="I217" i="12"/>
  <c r="K217" i="12"/>
  <c r="M217" i="12"/>
  <c r="O217" i="12"/>
  <c r="Q217" i="12"/>
  <c r="V217" i="12"/>
  <c r="G220" i="12"/>
  <c r="I220" i="12"/>
  <c r="K220" i="12"/>
  <c r="M220" i="12"/>
  <c r="O220" i="12"/>
  <c r="Q220" i="12"/>
  <c r="V220" i="12"/>
  <c r="G222" i="12"/>
  <c r="I222" i="12"/>
  <c r="K222" i="12"/>
  <c r="M222" i="12"/>
  <c r="O222" i="12"/>
  <c r="Q222" i="12"/>
  <c r="V222" i="12"/>
  <c r="G225" i="12"/>
  <c r="M225" i="12" s="1"/>
  <c r="I225" i="12"/>
  <c r="K225" i="12"/>
  <c r="O225" i="12"/>
  <c r="Q225" i="12"/>
  <c r="V225" i="12"/>
  <c r="G229" i="12"/>
  <c r="G228" i="12" s="1"/>
  <c r="I229" i="12"/>
  <c r="K229" i="12"/>
  <c r="K228" i="12" s="1"/>
  <c r="O229" i="12"/>
  <c r="Q229" i="12"/>
  <c r="Q228" i="12" s="1"/>
  <c r="V229" i="12"/>
  <c r="G232" i="12"/>
  <c r="I232" i="12"/>
  <c r="I228" i="12" s="1"/>
  <c r="K232" i="12"/>
  <c r="M232" i="12"/>
  <c r="O232" i="12"/>
  <c r="Q232" i="12"/>
  <c r="V232" i="12"/>
  <c r="V228" i="12" s="1"/>
  <c r="G239" i="12"/>
  <c r="I239" i="12"/>
  <c r="K239" i="12"/>
  <c r="M239" i="12"/>
  <c r="O239" i="12"/>
  <c r="O228" i="12" s="1"/>
  <c r="Q239" i="12"/>
  <c r="V239" i="12"/>
  <c r="G242" i="12"/>
  <c r="I242" i="12"/>
  <c r="K242" i="12"/>
  <c r="M242" i="12"/>
  <c r="O242" i="12"/>
  <c r="Q242" i="12"/>
  <c r="V242" i="12"/>
  <c r="G244" i="12"/>
  <c r="I244" i="12"/>
  <c r="K244" i="12"/>
  <c r="M244" i="12"/>
  <c r="O244" i="12"/>
  <c r="Q244" i="12"/>
  <c r="V244" i="12"/>
  <c r="G247" i="12"/>
  <c r="I247" i="12"/>
  <c r="K247" i="12"/>
  <c r="M247" i="12"/>
  <c r="O247" i="12"/>
  <c r="Q247" i="12"/>
  <c r="V247" i="12"/>
  <c r="G250" i="12"/>
  <c r="M250" i="12" s="1"/>
  <c r="I250" i="12"/>
  <c r="K250" i="12"/>
  <c r="O250" i="12"/>
  <c r="Q250" i="12"/>
  <c r="V250" i="12"/>
  <c r="G254" i="12"/>
  <c r="M254" i="12" s="1"/>
  <c r="I254" i="12"/>
  <c r="K254" i="12"/>
  <c r="O254" i="12"/>
  <c r="Q254" i="12"/>
  <c r="V254" i="12"/>
  <c r="G257" i="12"/>
  <c r="M257" i="12" s="1"/>
  <c r="I257" i="12"/>
  <c r="K257" i="12"/>
  <c r="O257" i="12"/>
  <c r="Q257" i="12"/>
  <c r="V257" i="12"/>
  <c r="G260" i="12"/>
  <c r="I260" i="12"/>
  <c r="K260" i="12"/>
  <c r="M260" i="12"/>
  <c r="O260" i="12"/>
  <c r="Q260" i="12"/>
  <c r="V260" i="12"/>
  <c r="G264" i="12"/>
  <c r="G263" i="12" s="1"/>
  <c r="I264" i="12"/>
  <c r="I263" i="12" s="1"/>
  <c r="K264" i="12"/>
  <c r="M264" i="12"/>
  <c r="O264" i="12"/>
  <c r="Q264" i="12"/>
  <c r="Q263" i="12" s="1"/>
  <c r="V264" i="12"/>
  <c r="V263" i="12" s="1"/>
  <c r="G270" i="12"/>
  <c r="I270" i="12"/>
  <c r="K270" i="12"/>
  <c r="M270" i="12"/>
  <c r="O270" i="12"/>
  <c r="O263" i="12" s="1"/>
  <c r="Q270" i="12"/>
  <c r="V270" i="12"/>
  <c r="G276" i="12"/>
  <c r="I276" i="12"/>
  <c r="K276" i="12"/>
  <c r="M276" i="12"/>
  <c r="O276" i="12"/>
  <c r="Q276" i="12"/>
  <c r="V276" i="12"/>
  <c r="G284" i="12"/>
  <c r="M284" i="12" s="1"/>
  <c r="I284" i="12"/>
  <c r="K284" i="12"/>
  <c r="O284" i="12"/>
  <c r="Q284" i="12"/>
  <c r="V284" i="12"/>
  <c r="G290" i="12"/>
  <c r="M290" i="12" s="1"/>
  <c r="I290" i="12"/>
  <c r="K290" i="12"/>
  <c r="O290" i="12"/>
  <c r="Q290" i="12"/>
  <c r="V290" i="12"/>
  <c r="G305" i="12"/>
  <c r="M305" i="12" s="1"/>
  <c r="I305" i="12"/>
  <c r="K305" i="12"/>
  <c r="O305" i="12"/>
  <c r="Q305" i="12"/>
  <c r="V305" i="12"/>
  <c r="G311" i="12"/>
  <c r="I311" i="12"/>
  <c r="K311" i="12"/>
  <c r="M311" i="12"/>
  <c r="O311" i="12"/>
  <c r="Q311" i="12"/>
  <c r="V311" i="12"/>
  <c r="G313" i="12"/>
  <c r="I313" i="12"/>
  <c r="K313" i="12"/>
  <c r="K263" i="12" s="1"/>
  <c r="M313" i="12"/>
  <c r="O313" i="12"/>
  <c r="Q313" i="12"/>
  <c r="V313" i="12"/>
  <c r="G319" i="12"/>
  <c r="I319" i="12"/>
  <c r="K319" i="12"/>
  <c r="M319" i="12"/>
  <c r="O319" i="12"/>
  <c r="Q319" i="12"/>
  <c r="V319" i="12"/>
  <c r="G327" i="12"/>
  <c r="I327" i="12"/>
  <c r="K327" i="12"/>
  <c r="M327" i="12"/>
  <c r="O327" i="12"/>
  <c r="Q327" i="12"/>
  <c r="V327" i="12"/>
  <c r="Q333" i="12"/>
  <c r="G334" i="12"/>
  <c r="G333" i="12" s="1"/>
  <c r="I334" i="12"/>
  <c r="I333" i="12" s="1"/>
  <c r="K334" i="12"/>
  <c r="O334" i="12"/>
  <c r="O333" i="12" s="1"/>
  <c r="Q334" i="12"/>
  <c r="V334" i="12"/>
  <c r="V333" i="12" s="1"/>
  <c r="G349" i="12"/>
  <c r="M349" i="12" s="1"/>
  <c r="I349" i="12"/>
  <c r="K349" i="12"/>
  <c r="O349" i="12"/>
  <c r="Q349" i="12"/>
  <c r="V349" i="12"/>
  <c r="G363" i="12"/>
  <c r="M363" i="12" s="1"/>
  <c r="I363" i="12"/>
  <c r="K363" i="12"/>
  <c r="K333" i="12" s="1"/>
  <c r="O363" i="12"/>
  <c r="Q363" i="12"/>
  <c r="V363" i="12"/>
  <c r="G369" i="12"/>
  <c r="I369" i="12"/>
  <c r="K369" i="12"/>
  <c r="M369" i="12"/>
  <c r="O369" i="12"/>
  <c r="Q369" i="12"/>
  <c r="V369" i="12"/>
  <c r="G373" i="12"/>
  <c r="I373" i="12"/>
  <c r="K373" i="12"/>
  <c r="M373" i="12"/>
  <c r="O373" i="12"/>
  <c r="Q373" i="12"/>
  <c r="V373" i="12"/>
  <c r="G375" i="12"/>
  <c r="I375" i="12"/>
  <c r="K375" i="12"/>
  <c r="M375" i="12"/>
  <c r="O375" i="12"/>
  <c r="Q375" i="12"/>
  <c r="V375" i="12"/>
  <c r="O389" i="12"/>
  <c r="G390" i="12"/>
  <c r="G389" i="12" s="1"/>
  <c r="I390" i="12"/>
  <c r="K390" i="12"/>
  <c r="K389" i="12" s="1"/>
  <c r="M390" i="12"/>
  <c r="O390" i="12"/>
  <c r="Q390" i="12"/>
  <c r="Q389" i="12" s="1"/>
  <c r="V390" i="12"/>
  <c r="V389" i="12" s="1"/>
  <c r="G400" i="12"/>
  <c r="M400" i="12" s="1"/>
  <c r="I400" i="12"/>
  <c r="K400" i="12"/>
  <c r="O400" i="12"/>
  <c r="Q400" i="12"/>
  <c r="V400" i="12"/>
  <c r="G408" i="12"/>
  <c r="M408" i="12" s="1"/>
  <c r="I408" i="12"/>
  <c r="I389" i="12" s="1"/>
  <c r="K408" i="12"/>
  <c r="O408" i="12"/>
  <c r="Q408" i="12"/>
  <c r="V408" i="12"/>
  <c r="G415" i="12"/>
  <c r="M415" i="12" s="1"/>
  <c r="I415" i="12"/>
  <c r="K415" i="12"/>
  <c r="O415" i="12"/>
  <c r="Q415" i="12"/>
  <c r="V415" i="12"/>
  <c r="G422" i="12"/>
  <c r="I422" i="12"/>
  <c r="K422" i="12"/>
  <c r="M422" i="12"/>
  <c r="O422" i="12"/>
  <c r="Q422" i="12"/>
  <c r="V422" i="12"/>
  <c r="G423" i="12"/>
  <c r="I423" i="12"/>
  <c r="K423" i="12"/>
  <c r="M423" i="12"/>
  <c r="O423" i="12"/>
  <c r="Q423" i="12"/>
  <c r="V423" i="12"/>
  <c r="G430" i="12"/>
  <c r="G431" i="12"/>
  <c r="M431" i="12" s="1"/>
  <c r="M430" i="12" s="1"/>
  <c r="I431" i="12"/>
  <c r="I430" i="12" s="1"/>
  <c r="K431" i="12"/>
  <c r="K430" i="12" s="1"/>
  <c r="O431" i="12"/>
  <c r="O430" i="12" s="1"/>
  <c r="Q431" i="12"/>
  <c r="Q430" i="12" s="1"/>
  <c r="V431" i="12"/>
  <c r="V430" i="12" s="1"/>
  <c r="G436" i="12"/>
  <c r="I436" i="12"/>
  <c r="K436" i="12"/>
  <c r="M436" i="12"/>
  <c r="O436" i="12"/>
  <c r="Q436" i="12"/>
  <c r="V436" i="12"/>
  <c r="G444" i="12"/>
  <c r="V444" i="12"/>
  <c r="G445" i="12"/>
  <c r="M445" i="12" s="1"/>
  <c r="M444" i="12" s="1"/>
  <c r="I445" i="12"/>
  <c r="I444" i="12" s="1"/>
  <c r="K445" i="12"/>
  <c r="O445" i="12"/>
  <c r="O444" i="12" s="1"/>
  <c r="Q445" i="12"/>
  <c r="Q444" i="12" s="1"/>
  <c r="V445" i="12"/>
  <c r="G488" i="12"/>
  <c r="M488" i="12" s="1"/>
  <c r="I488" i="12"/>
  <c r="K488" i="12"/>
  <c r="K444" i="12" s="1"/>
  <c r="O488" i="12"/>
  <c r="Q488" i="12"/>
  <c r="V488" i="12"/>
  <c r="G529" i="12"/>
  <c r="I529" i="12"/>
  <c r="K529" i="12"/>
  <c r="M529" i="12"/>
  <c r="O529" i="12"/>
  <c r="Q529" i="12"/>
  <c r="V529" i="12"/>
  <c r="G570" i="12"/>
  <c r="I570" i="12"/>
  <c r="K570" i="12"/>
  <c r="M570" i="12"/>
  <c r="O570" i="12"/>
  <c r="Q570" i="12"/>
  <c r="V570" i="12"/>
  <c r="G576" i="12"/>
  <c r="M576" i="12" s="1"/>
  <c r="I576" i="12"/>
  <c r="I575" i="12" s="1"/>
  <c r="K576" i="12"/>
  <c r="K575" i="12" s="1"/>
  <c r="O576" i="12"/>
  <c r="O575" i="12" s="1"/>
  <c r="Q576" i="12"/>
  <c r="V576" i="12"/>
  <c r="V575" i="12" s="1"/>
  <c r="G579" i="12"/>
  <c r="I579" i="12"/>
  <c r="K579" i="12"/>
  <c r="M579" i="12"/>
  <c r="O579" i="12"/>
  <c r="Q579" i="12"/>
  <c r="Q575" i="12" s="1"/>
  <c r="V579" i="12"/>
  <c r="G582" i="12"/>
  <c r="G575" i="12" s="1"/>
  <c r="I582" i="12"/>
  <c r="K582" i="12"/>
  <c r="O582" i="12"/>
  <c r="Q582" i="12"/>
  <c r="V582" i="12"/>
  <c r="G586" i="12"/>
  <c r="M586" i="12" s="1"/>
  <c r="I586" i="12"/>
  <c r="K586" i="12"/>
  <c r="O586" i="12"/>
  <c r="Q586" i="12"/>
  <c r="V586" i="12"/>
  <c r="G589" i="12"/>
  <c r="M589" i="12" s="1"/>
  <c r="I589" i="12"/>
  <c r="K589" i="12"/>
  <c r="O589" i="12"/>
  <c r="Q589" i="12"/>
  <c r="V589" i="12"/>
  <c r="I592" i="12"/>
  <c r="G593" i="12"/>
  <c r="G592" i="12" s="1"/>
  <c r="I593" i="12"/>
  <c r="K593" i="12"/>
  <c r="K592" i="12" s="1"/>
  <c r="M593" i="12"/>
  <c r="O593" i="12"/>
  <c r="O592" i="12" s="1"/>
  <c r="Q593" i="12"/>
  <c r="V593" i="12"/>
  <c r="G595" i="12"/>
  <c r="I595" i="12"/>
  <c r="K595" i="12"/>
  <c r="M595" i="12"/>
  <c r="O595" i="12"/>
  <c r="Q595" i="12"/>
  <c r="Q592" i="12" s="1"/>
  <c r="V595" i="12"/>
  <c r="G597" i="12"/>
  <c r="M597" i="12" s="1"/>
  <c r="I597" i="12"/>
  <c r="K597" i="12"/>
  <c r="O597" i="12"/>
  <c r="Q597" i="12"/>
  <c r="V597" i="12"/>
  <c r="V592" i="12" s="1"/>
  <c r="AE600" i="12"/>
  <c r="AF600" i="12"/>
  <c r="I20" i="1"/>
  <c r="I19" i="1"/>
  <c r="I18" i="1"/>
  <c r="I17" i="1"/>
  <c r="F45" i="1"/>
  <c r="G23" i="1" s="1"/>
  <c r="H45" i="1"/>
  <c r="I42" i="1"/>
  <c r="I41" i="1"/>
  <c r="I40" i="1"/>
  <c r="I16" i="1" l="1"/>
  <c r="I21" i="1" s="1"/>
  <c r="I81" i="1"/>
  <c r="J76" i="1" s="1"/>
  <c r="G45" i="1"/>
  <c r="G25" i="1" s="1"/>
  <c r="A27" i="1" s="1"/>
  <c r="M30" i="14"/>
  <c r="M38" i="14"/>
  <c r="M35" i="14" s="1"/>
  <c r="G35" i="14"/>
  <c r="M24" i="14"/>
  <c r="M22" i="14" s="1"/>
  <c r="M16" i="14"/>
  <c r="M8" i="14" s="1"/>
  <c r="M80" i="13"/>
  <c r="G97" i="13"/>
  <c r="M44" i="13"/>
  <c r="M42" i="13" s="1"/>
  <c r="M88" i="13"/>
  <c r="M85" i="13" s="1"/>
  <c r="M24" i="13"/>
  <c r="M8" i="13" s="1"/>
  <c r="M16" i="13"/>
  <c r="M592" i="12"/>
  <c r="M389" i="12"/>
  <c r="M263" i="12"/>
  <c r="M582" i="12"/>
  <c r="M575" i="12" s="1"/>
  <c r="M334" i="12"/>
  <c r="M333" i="12" s="1"/>
  <c r="M149" i="12"/>
  <c r="M139" i="12" s="1"/>
  <c r="M90" i="12"/>
  <c r="M82" i="12" s="1"/>
  <c r="M229" i="12"/>
  <c r="M228" i="12" s="1"/>
  <c r="M185" i="12"/>
  <c r="M184" i="12" s="1"/>
  <c r="M94" i="12"/>
  <c r="M93" i="12" s="1"/>
  <c r="M74" i="12"/>
  <c r="M68" i="12" s="1"/>
  <c r="J42" i="1"/>
  <c r="J41" i="1"/>
  <c r="J44" i="1"/>
  <c r="J40" i="1"/>
  <c r="J43" i="1"/>
  <c r="J39" i="1"/>
  <c r="J45" i="1" s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J62" i="1"/>
  <c r="J77" i="1"/>
  <c r="J57" i="1"/>
  <c r="J79" i="1"/>
  <c r="J74" i="1"/>
  <c r="J59" i="1"/>
  <c r="J52" i="1"/>
  <c r="J66" i="1"/>
  <c r="J63" i="1"/>
  <c r="J58" i="1"/>
  <c r="J61" i="1"/>
  <c r="J80" i="1"/>
  <c r="J67" i="1"/>
  <c r="J71" i="1"/>
  <c r="J72" i="1"/>
  <c r="J54" i="1"/>
  <c r="J55" i="1"/>
  <c r="J78" i="1"/>
  <c r="J73" i="1"/>
  <c r="J56" i="1"/>
  <c r="J64" i="1"/>
  <c r="J75" i="1"/>
  <c r="J68" i="1"/>
  <c r="J69" i="1"/>
  <c r="J70" i="1"/>
  <c r="J65" i="1"/>
  <c r="J53" i="1"/>
  <c r="G28" i="1"/>
  <c r="G27" i="1" s="1"/>
  <c r="G29" i="1" s="1"/>
  <c r="A28" i="1"/>
  <c r="J8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DB8C70C7-17DE-4B75-8734-3782C5150A0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2DA16AC-C6D2-48B4-9F35-AA7C97F6C04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5BA16CE9-E2DF-4883-A655-A0D921E47C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1AA9AB0-F1E5-4C65-A72F-22298295494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4126EC68-05F4-458E-B2F3-30E69291558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99F57E6-F1DB-4ADE-8AEE-A8C309BD576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<sst xmlns="http://schemas.openxmlformats.org/spreadsheetml/2006/main" count="2961" uniqueCount="736">
  <si>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</si>
  <si>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</si>
  <si>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</si>
  <si>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</si>
  <si>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</si>
  <si>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</si>
  <si>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</si>
  <si>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</si>
  <si>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</si>
  <si>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</si>
  <si>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</si>
  <si>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</si>
  <si>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</si>
  <si>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</si>
  <si>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</si>
  <si>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</si>
  <si>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</si>
  <si>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</si>
  <si>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</si>
  <si>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</si>
  <si>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</si>
  <si>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</si>
  <si>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</si>
  <si>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</si>
  <si>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</si>
  <si>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</si>
  <si>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</si>
  <si>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</si>
  <si>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</si>
  <si>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</si>
  <si>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</si>
  <si>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</si>
  <si>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</si>
  <si>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</si>
  <si>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</si>
  <si>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</si>
  <si>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</si>
  <si>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</si>
  <si>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</si>
  <si>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</si>
  <si>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</si>
  <si>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</si>
  <si>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</si>
  <si>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</si>
  <si>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Modernizace bytu</t>
  </si>
  <si>
    <t>Stavba</t>
  </si>
  <si>
    <t>Stavební objekt</t>
  </si>
  <si>
    <t>06</t>
  </si>
  <si>
    <t>Modernizace bytu byt č. 10, Leitnerova, č.p. 26, Brno</t>
  </si>
  <si>
    <t>02</t>
  </si>
  <si>
    <t>Modernizace bytu byt č. 10, Leitnerova, č.p. 26, Brno - elektro</t>
  </si>
  <si>
    <t>03</t>
  </si>
  <si>
    <t>Modernizace bytu byt č. 10, Leitnerova, č.p. 26, Brno - vytápění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</si>
  <si>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</si>
  <si>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</si>
  <si>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</si>
  <si>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</si>
  <si>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</si>
  <si>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</si>
  <si>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</si>
  <si>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</si>
  <si>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</si>
  <si>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</si>
  <si>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</si>
  <si>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</si>
  <si>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</si>
  <si>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</si>
  <si>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</si>
  <si>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</si>
  <si>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</si>
  <si>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</si>
  <si>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</si>
  <si>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</si>
  <si>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</si>
  <si>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</si>
  <si>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</si>
  <si>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</si>
  <si>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</si>
  <si>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</si>
  <si>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</si>
  <si>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</si>
  <si>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</si>
  <si>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Ústřední vytápění - kotelny</t>
  </si>
  <si>
    <t>733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</si>
  <si>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</si>
  <si>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</si>
  <si>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</si>
  <si>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</si>
  <si>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</si>
  <si>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</si>
  <si>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</si>
  <si>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</si>
  <si>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</si>
  <si>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</si>
  <si>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</si>
  <si>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781</t>
  </si>
  <si>
    <t>Obklady keramické</t>
  </si>
  <si>
    <t>783</t>
  </si>
  <si>
    <t>Nátěry</t>
  </si>
  <si>
    <t>784</t>
  </si>
  <si>
    <t>Malby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</si>
  <si>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</si>
  <si>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</si>
  <si>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</si>
  <si>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</si>
  <si>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</si>
  <si>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</si>
  <si>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</si>
  <si>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</si>
  <si>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</si>
  <si>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</si>
  <si>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</si>
  <si>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</si>
  <si>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</si>
  <si>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</si>
  <si>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</si>
  <si>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</si>
  <si>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</si>
  <si>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</si>
  <si>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</si>
  <si>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</si>
  <si>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</si>
  <si>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</si>
  <si>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</si>
  <si>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</si>
  <si>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</si>
  <si>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</si>
  <si>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</si>
  <si>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</si>
  <si>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</si>
  <si>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</si>
  <si>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</si>
  <si>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</si>
  <si>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</si>
  <si>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</si>
  <si>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</si>
  <si>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</si>
  <si>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</si>
  <si>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</si>
  <si>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</si>
  <si>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</si>
  <si>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</si>
  <si>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</si>
  <si>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</si>
  <si>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342264051RT3</t>
  </si>
  <si>
    <t>Podhledy na kovové konstrukci opláštěné deskami sádrokartonovými nosná konstrukce z profilů CD s přímým uchycením 1x deska, tloušťky 12,5 mm, impregnovaná, bez izolace</t>
  </si>
  <si>
    <t>m2</t>
  </si>
  <si>
    <t>801-1</t>
  </si>
  <si>
    <t>RTS 20/ I</t>
  </si>
  <si>
    <t>Práce</t>
  </si>
  <si>
    <t>POL1_</t>
  </si>
  <si>
    <t xml:space="preserve">PSV01 : </t>
  </si>
  <si>
    <t>VV</t>
  </si>
  <si>
    <t>6,98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</si>
  <si>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</si>
  <si>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</si>
  <si>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</si>
  <si>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</si>
  <si>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 xml:space="preserve">Výpočet : </t>
  </si>
  <si>
    <t>1,01*1,95</t>
  </si>
  <si>
    <t>1*1,95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</si>
  <si>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</si>
  <si>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</si>
  <si>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801-4</t>
  </si>
  <si>
    <t>Včetně pomocného pracovního lešení o výšce podlahy do 1900 mm a pro zatížení do 1,5 kPa.</t>
  </si>
  <si>
    <t>POP</t>
  </si>
  <si>
    <t>38,72-6,98</t>
  </si>
  <si>
    <t>612421131R00</t>
  </si>
  <si>
    <t>Oprava vnitřních vápenných omítek stěn v množství opravované plochy do 5 %,  štukových</t>
  </si>
  <si>
    <t xml:space="preserve">3.010.01 : </t>
  </si>
  <si>
    <t>(3,39*3,1)*2</t>
  </si>
  <si>
    <t>(1,26*3,1)*2</t>
  </si>
  <si>
    <t xml:space="preserve">ostění a nadpraží : </t>
  </si>
  <si>
    <t>1*0,4</t>
  </si>
  <si>
    <t>(2,1*0,4)*2</t>
  </si>
  <si>
    <t xml:space="preserve">odečet: : </t>
  </si>
  <si>
    <t>-(0,8*1,97)*2</t>
  </si>
  <si>
    <t xml:space="preserve">3.010.02 : </t>
  </si>
  <si>
    <t>(3,39*0,5)*2</t>
  </si>
  <si>
    <t>(2,06*0,5)*2</t>
  </si>
  <si>
    <t xml:space="preserve">3.010.03 : </t>
  </si>
  <si>
    <t>(5,14*3,11)*2</t>
  </si>
  <si>
    <t>(2,25*3,11)*2</t>
  </si>
  <si>
    <t>(0,4*2,1)*2</t>
  </si>
  <si>
    <t>(1,95*0,4)*2</t>
  </si>
  <si>
    <t>-0,8*1,97</t>
  </si>
  <si>
    <t>-0,9*1,97</t>
  </si>
  <si>
    <t xml:space="preserve">3.010.04 : </t>
  </si>
  <si>
    <t>(3,09*3,12)*2</t>
  </si>
  <si>
    <t>(5,15*3,12)*2</t>
  </si>
  <si>
    <t>1,01*0,4</t>
  </si>
  <si>
    <t>-1,01*1,95</t>
  </si>
  <si>
    <t>612421321R00</t>
  </si>
  <si>
    <t>Oprava vnitřních vápenných omítek stěn v množství opravované plochy přes 10 do 30 %, hladkých</t>
  </si>
  <si>
    <t>(2,6*2,1)*2</t>
  </si>
  <si>
    <t>(3,39*2,1)*2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</si>
  <si>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</si>
  <si>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</si>
  <si>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</si>
  <si>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 xml:space="preserve">výpočet : </t>
  </si>
  <si>
    <t xml:space="preserve">voada teplá studena : </t>
  </si>
  <si>
    <t>1,05*0,3</t>
  </si>
  <si>
    <t xml:space="preserve">odpad : </t>
  </si>
  <si>
    <t>642944121R00</t>
  </si>
  <si>
    <t>Osazování ocelových zárubní dodatečně plochy do 2,5 m2</t>
  </si>
  <si>
    <t>kus</t>
  </si>
  <si>
    <t>lisovaných nebo z úhelníků s vybetonováním prahu</t>
  </si>
  <si>
    <t xml:space="preserve">D01 : </t>
  </si>
  <si>
    <t>1</t>
  </si>
  <si>
    <t>5533300437R</t>
  </si>
  <si>
    <t>zárubeň kovová s těsněním; pro klasické zdění; š profilu 160 mm; š průchodu 900 mm; h průchodu 1 970 mm; L, P; závěsy stavitelné; požární odolnost</t>
  </si>
  <si>
    <t>SPCM</t>
  </si>
  <si>
    <t>Specifikace</t>
  </si>
  <si>
    <t>POL3_</t>
  </si>
  <si>
    <t>941955002R00</t>
  </si>
  <si>
    <t>Lešení lehké pracovní pomocné pomocné, o výšce lešeňové podlahy přes 1,2 do 1,9 m</t>
  </si>
  <si>
    <t>800-3</t>
  </si>
  <si>
    <t xml:space="preserve">3.010.2 :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</si>
  <si>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</si>
  <si>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</si>
  <si>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 xml:space="preserve">Plocha : </t>
  </si>
  <si>
    <t>38,72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</si>
  <si>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</si>
  <si>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</si>
  <si>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</si>
  <si>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</si>
  <si>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>38,72*2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</si>
  <si>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</si>
  <si>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</si>
  <si>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</si>
  <si>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</si>
  <si>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 xml:space="preserve">B02 : </t>
  </si>
  <si>
    <t>4*2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</si>
  <si>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</si>
  <si>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</si>
  <si>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</si>
  <si>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 xml:space="preserve">O01 : </t>
  </si>
  <si>
    <t>968062455R00</t>
  </si>
  <si>
    <t>Vybourání dřevěných rámů dveřních zárubní, plochy do 2 m2</t>
  </si>
  <si>
    <t>(0,8*1,97)*1</t>
  </si>
  <si>
    <t>0,9*1,97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</si>
  <si>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</si>
  <si>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</si>
  <si>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 xml:space="preserve">B09 : </t>
  </si>
  <si>
    <t>974031165R00</t>
  </si>
  <si>
    <t>Vysekání rýh v jakémkoliv zdivu cihelném v ploše_x000D_
 do hloubky 150 mm, šířky do 200 mm</t>
  </si>
  <si>
    <t>m</t>
  </si>
  <si>
    <t>Včetně pomocného lešení o výšce podlahy do 1900 mm a pro zatížení do 1,5 kPa  (150 kg/m2).</t>
  </si>
  <si>
    <t xml:space="preserve">voda : </t>
  </si>
  <si>
    <t>3,5+1,56+1,5+1</t>
  </si>
  <si>
    <t>(2,2+3,6+1,56+1,5+1,5)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</si>
  <si>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</si>
  <si>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</si>
  <si>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</si>
  <si>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B01 : </t>
  </si>
  <si>
    <t>1,5*1,5</t>
  </si>
  <si>
    <t>998011003R00</t>
  </si>
  <si>
    <t>Přesun hmot pro budovy s nosnou konstrukcí zděnou výšky přes 12 do 24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</si>
  <si>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</si>
  <si>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</si>
  <si>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 xml:space="preserve">Celkem přesun hmot : </t>
  </si>
  <si>
    <t>2,74527</t>
  </si>
  <si>
    <t>711212002RT3</t>
  </si>
  <si>
    <t>Izolace proti vodě stěrka hydroizolační  proti vlhkosti</t>
  </si>
  <si>
    <t>800-711</t>
  </si>
  <si>
    <t>jednovrstvá</t>
  </si>
  <si>
    <t xml:space="preserve">OB02 : </t>
  </si>
  <si>
    <t>1,8*2,1</t>
  </si>
  <si>
    <t>(0,8*0,5)*2</t>
  </si>
  <si>
    <t>0,8*2,1</t>
  </si>
  <si>
    <t>(1,65*0,5)*2</t>
  </si>
  <si>
    <t xml:space="preserve">podlaha : 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</si>
  <si>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</si>
  <si>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</si>
  <si>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</si>
  <si>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721171809R00</t>
  </si>
  <si>
    <t>Demontáž potrubí z novodurových trub přes D 114 mm do D 160 mm</t>
  </si>
  <si>
    <t>800-721</t>
  </si>
  <si>
    <t>odpadního nebo připojovacího,</t>
  </si>
  <si>
    <t xml:space="preserve">celkem : </t>
  </si>
  <si>
    <t>2,2+3,6+1,54+1,5+1,5-1,25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</si>
  <si>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</si>
  <si>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</si>
  <si>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</si>
  <si>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</si>
  <si>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2</t>
  </si>
  <si>
    <t>721176116R00</t>
  </si>
  <si>
    <t>Potrubí HT odpadní svislé vnější průměr D 125 mm, tloušťka stěny 3,1 mm, DN 125</t>
  </si>
  <si>
    <t>Potrubí včetně tvarovek, objímek a vložek pro tlumení hluku. Bez zednických výpomocí.</t>
  </si>
  <si>
    <t>Včetně zřízení a demontáže pomocného lešení.</t>
  </si>
  <si>
    <t>2,2+3,6+1,56+1,5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</si>
  <si>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</si>
  <si>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</si>
  <si>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</si>
  <si>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</si>
  <si>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</si>
  <si>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 xml:space="preserve">teplá : </t>
  </si>
  <si>
    <t>3,5+1,56+1,5+1-5</t>
  </si>
  <si>
    <t xml:space="preserve">studená : </t>
  </si>
  <si>
    <t>2,2+3,6+1,56+1,5+1-5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</si>
  <si>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</si>
  <si>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</si>
  <si>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</si>
  <si>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</si>
  <si>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</si>
  <si>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2,2+3,6+1,56+1,5+1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</si>
  <si>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</si>
  <si>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</si>
  <si>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</si>
  <si>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</si>
  <si>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</si>
  <si>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722220874R00</t>
  </si>
  <si>
    <t>Demontáž armatur závitových se závitem a šroubením, G 5/4"</t>
  </si>
  <si>
    <t xml:space="preserve">B03 : </t>
  </si>
  <si>
    <t>998722203R00</t>
  </si>
  <si>
    <t>Přesun hmot pro vnitřní vodovod v objektech výšky do 24 m</t>
  </si>
  <si>
    <t>vodorovně do 50 m</t>
  </si>
  <si>
    <t>725110814R00</t>
  </si>
  <si>
    <t>Demontáž klozetů kombinovaných</t>
  </si>
  <si>
    <t>soubor</t>
  </si>
  <si>
    <t xml:space="preserve">B06 : </t>
  </si>
  <si>
    <t>725210821R00</t>
  </si>
  <si>
    <t>Demontáž umyvadel umyvadel bez výtokových armatur</t>
  </si>
  <si>
    <t xml:space="preserve">B13 : </t>
  </si>
  <si>
    <t>725219401R00</t>
  </si>
  <si>
    <t>Umyvadlo montáž na šrouby do zdiva</t>
  </si>
  <si>
    <t>Včetně dodání zápachové uzávěrky.</t>
  </si>
  <si>
    <t xml:space="preserve">ZTI03 : </t>
  </si>
  <si>
    <t>725224137R00</t>
  </si>
  <si>
    <t>Vana ocelová, standardní, 1600 x 700 mm</t>
  </si>
  <si>
    <t>Indiv</t>
  </si>
  <si>
    <t xml:space="preserve">ZTI02 : </t>
  </si>
  <si>
    <t>725220851R00</t>
  </si>
  <si>
    <t>Demontáž van včetně obezdívky</t>
  </si>
  <si>
    <t xml:space="preserve">B04 : </t>
  </si>
  <si>
    <t>725751811R00</t>
  </si>
  <si>
    <t>Demontáž laboratorních armatur vodovodních , výtokových</t>
  </si>
  <si>
    <t xml:space="preserve">Celkem : </t>
  </si>
  <si>
    <t>1*3</t>
  </si>
  <si>
    <t>725823121RT0</t>
  </si>
  <si>
    <t>Baterie umyvadlové a dřezové umyvadlová, stojánková, ruční ovládání s otvíráním odpadu, základní, včetně dodávky materiálu</t>
  </si>
  <si>
    <t>725820801R00</t>
  </si>
  <si>
    <t>Demontáž baterií nástěnných do G 3/4"</t>
  </si>
  <si>
    <t>725835113RT1</t>
  </si>
  <si>
    <t>Baterie vanová nástěnná, ruční ovládání včetně příslušentsví, standardní, včetně dodávky materiálu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</si>
  <si>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</si>
  <si>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</si>
  <si>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>725860192R00</t>
  </si>
  <si>
    <t>Zápachová uzávěrka (sifon) pro zařizovací předměty D 40/50 mm x 5/4"; pro vany; PE, včetně dodávky materiálu</t>
  </si>
  <si>
    <t>725980113R00</t>
  </si>
  <si>
    <t>Dvířka vanová, 300 x 300 mm, včetně dodávky materiálu</t>
  </si>
  <si>
    <t>998725203R00</t>
  </si>
  <si>
    <t>Přesun hmot pro zařizovací předměty v objektech výšky do 24 m</t>
  </si>
  <si>
    <t>64214330R</t>
  </si>
  <si>
    <t>umyvadlo š = 550 mm; hl. 450 mm; diturvit; s otvorem pro baterii; s přepadem; bílá; uchycení šrouby</t>
  </si>
  <si>
    <t>64233512R</t>
  </si>
  <si>
    <t>klozet kombi stojící; h kloz. mísy 400 mm; š nádrže 370 mm; š kloz. mísy 360 mm; hl. 635 mm; splach. hluboké; odpad vodorovný; bílý; nádrž boční napouštění; objem splachování 3 nebo 6 l</t>
  </si>
  <si>
    <t xml:space="preserve">ZTI01 : </t>
  </si>
  <si>
    <t>766662811R00</t>
  </si>
  <si>
    <t>Demontáž dveřních křídel prahů dveří_x000D_
 jednokřídlových</t>
  </si>
  <si>
    <t>800-766</t>
  </si>
  <si>
    <t>766670011R00</t>
  </si>
  <si>
    <t>Montáž obložkové zárubně a dveřního křídla jednokřídlového</t>
  </si>
  <si>
    <t xml:space="preserve">D02 : </t>
  </si>
  <si>
    <t xml:space="preserve">D03 : </t>
  </si>
  <si>
    <t xml:space="preserve">D04 : </t>
  </si>
  <si>
    <t>766695213R00</t>
  </si>
  <si>
    <t>Ostatní montáž prahů dveří_x000D_
 jednokřídlých, šířky přes 100 mm</t>
  </si>
  <si>
    <t>998766203R00</t>
  </si>
  <si>
    <t>Přesun hmot pro konstrukce truhlářské v objektech výšky do 24 m</t>
  </si>
  <si>
    <t>50 m vodorovně</t>
  </si>
  <si>
    <t>61160112R</t>
  </si>
  <si>
    <t>dveře vnitřní š = 800 mm; h = 1 970,0 mm; fóliované; otevíravé; počet křídel 1; plné; povrch. úprava bílá barva</t>
  </si>
  <si>
    <t>61160113R</t>
  </si>
  <si>
    <t>dveře vnitřní š = 900 mm; h = 1 970,0 mm; fóliované; otevíravé; počet křídel 1; plné; povrch. úprava bílá barva</t>
  </si>
  <si>
    <t>61174006R</t>
  </si>
  <si>
    <t>dveře speciální bezpečnostní; š = 900 mm; h = 1 970,0 mm; laminátové, hladké; EI 30 min; třída bezpečnosti III; otevíravé; počet křídel 1; plné; dub, buk, javor, hruška, ořech, bílá; montáž do zpevněné ocelové zárubně CgH, CgU</t>
  </si>
  <si>
    <t>Dveře vstupní D01 900x1970 L plná deska DTD protipožární a protihluková úprava vč  kování a zámku</t>
  </si>
  <si>
    <t>61181512R</t>
  </si>
  <si>
    <t>zárubeň dřevěná obkladová; otočná; pro dveře jednokřídlové; š průchodu 800 mm; h průchodu 1 970 mm; tloušťka stěny 60 až 170 mm; laminovaná; dub, buk, ořech, olše, javor, třešeň, bílá, hruška, teak, bělený dub, šedá</t>
  </si>
  <si>
    <t>61181513R</t>
  </si>
  <si>
    <t>zárubeň dřevěná obkladová; otočná; pro dveře jednokřídlové; š průchodu 900 mm; h průchodu 1 970 mm; tloušťka stěny 60 až 170 mm; laminovaná; dub, buk, ořech, olše, javor, třešeň, bílá, hruška, teak, bělený dub, šedá</t>
  </si>
  <si>
    <t>OO01</t>
  </si>
  <si>
    <t>Dodávka a montáž okna O01 vč. začištrění</t>
  </si>
  <si>
    <t>Vlastní</t>
  </si>
  <si>
    <t>Kalkul</t>
  </si>
  <si>
    <t>771101116R00</t>
  </si>
  <si>
    <t>Příprava podkladu před kladením dlažeb vyrovnání podkladů samonivelační hmotou tl. přes 10 do 30 mm</t>
  </si>
  <si>
    <t>800-771</t>
  </si>
  <si>
    <t xml:space="preserve">P02 : </t>
  </si>
  <si>
    <t>4,27</t>
  </si>
  <si>
    <t>771101210R00</t>
  </si>
  <si>
    <t>Příprava podkladu pod dlažby penetrace podkladu pod dlažby</t>
  </si>
  <si>
    <t>771475014R00</t>
  </si>
  <si>
    <t>Montáž soklíků z dlaždic keramických výšky 100 mm, soklíků vodorovných, kladených do flexibilního tmele</t>
  </si>
  <si>
    <t>1,26*2</t>
  </si>
  <si>
    <t>3,39*2</t>
  </si>
  <si>
    <t>0,4*2</t>
  </si>
  <si>
    <t>-0,9</t>
  </si>
  <si>
    <t>-0,8*2</t>
  </si>
  <si>
    <t>771575113RT1</t>
  </si>
  <si>
    <t>Montáž podlah vnitřních z dlaždic keramických 300 x 600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</si>
  <si>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</si>
  <si>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</si>
  <si>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</si>
  <si>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2,6*2</t>
  </si>
  <si>
    <t>-0,8</t>
  </si>
  <si>
    <t>-0,9*2</t>
  </si>
  <si>
    <t>771579793R00</t>
  </si>
  <si>
    <t>Příplatky k položkám montáže podlah keramických příplatek za spárovací hmotu - plošně</t>
  </si>
  <si>
    <t>998771203R00</t>
  </si>
  <si>
    <t>Přesun hmot pro podlahy z dlaždic v objektech výšky do 24 m</t>
  </si>
  <si>
    <t>24551554R</t>
  </si>
  <si>
    <t>vyrovnávací stěrka cementová; pro podlahy; samonivelační; pro interiér; tl. vrstvy 1,0 až 30,0 mm; pod dlažby, pod PVC, pod parkety, nášlapná vrstva; barva šedá</t>
  </si>
  <si>
    <t>kg</t>
  </si>
  <si>
    <t>4,27*17</t>
  </si>
  <si>
    <t>6,98*17</t>
  </si>
  <si>
    <t>597623172R</t>
  </si>
  <si>
    <t>dlažba keramická sokl s požlábkem; š = 98 mm; l = 103 mm; pro interiér; barva šedá; mat; PEI 4</t>
  </si>
  <si>
    <t>(1,26*2)*0,33</t>
  </si>
  <si>
    <t>(3,39*2)/0,33</t>
  </si>
  <si>
    <t>(0,4*2)/0,33</t>
  </si>
  <si>
    <t>59782131R</t>
  </si>
  <si>
    <t>obklad keramický š = 298 mm; l = 598 mm; h = 10,0 mm; pro interiér; barva šedá; mat; povrch mikroreliéfní</t>
  </si>
  <si>
    <t>4,27*1,1</t>
  </si>
  <si>
    <t>6,98*1,1</t>
  </si>
  <si>
    <t>775413110R00</t>
  </si>
  <si>
    <t xml:space="preserve">Podlahové soklíky nebo lišty dodávka včetně montáže přibíjené, ze dřeva tvrdého nebo měkkého v přírodní barvě,  </t>
  </si>
  <si>
    <t>800-775</t>
  </si>
  <si>
    <t>bez základního nátěru</t>
  </si>
  <si>
    <t xml:space="preserve">B10 : </t>
  </si>
  <si>
    <t>5,4*2</t>
  </si>
  <si>
    <t>2,25*2</t>
  </si>
  <si>
    <t>3,09*2</t>
  </si>
  <si>
    <t>5,15*2</t>
  </si>
  <si>
    <t>775411810R00</t>
  </si>
  <si>
    <t>Demontáž soklíků nebo lišt dřevěných přibíjených</t>
  </si>
  <si>
    <t>775591900R00</t>
  </si>
  <si>
    <t>Ostatní opravy na nášlapné ploše broušení vlysů, parket trojnásobné</t>
  </si>
  <si>
    <t>11,56</t>
  </si>
  <si>
    <t>15,91</t>
  </si>
  <si>
    <t>775981113R00</t>
  </si>
  <si>
    <t>Přechodové, krycí a ukončující podlahové profily přechodová lišta, různá výška podlahoviny, eloxovaný hliník, samolepící lišta, výška profilu 8 mm, šířka profilu 35 mm</t>
  </si>
  <si>
    <t>0,8*2</t>
  </si>
  <si>
    <t>0,9</t>
  </si>
  <si>
    <t>998775203R00</t>
  </si>
  <si>
    <t>Přesun hmot pro podlahy vlysové a parketové v objektech výšky do 24 m</t>
  </si>
  <si>
    <t>611936876R</t>
  </si>
  <si>
    <t>lišta soklová; materiál dřevo; š = 16,0 mm; h = 40,0 mm; dekor dub crystal, vanilla</t>
  </si>
  <si>
    <t xml:space="preserve">Vana : </t>
  </si>
  <si>
    <t>2,5</t>
  </si>
  <si>
    <t>781101210R00</t>
  </si>
  <si>
    <t>Příprava podkladu pod obklady penetrace podkladu pod obklady</t>
  </si>
  <si>
    <t>včetně dodávky materiálu.</t>
  </si>
  <si>
    <t>781475116R00</t>
  </si>
  <si>
    <t>Montáž obkladů vnitřních z dlaždic keramických kladených do tmele 300 x 300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</si>
  <si>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</si>
  <si>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</si>
  <si>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</si>
  <si>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</si>
  <si>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59761002R</t>
  </si>
  <si>
    <t>obklad keramický š = 298 mm; l = 598 mm; h = 10,0 mm; barva světle šedá, slonová kost; mat; povrch reliefní, glazovaný</t>
  </si>
  <si>
    <t>((2,6*2,1)*2)*1,1</t>
  </si>
  <si>
    <t>((3,39*2,1)*2)*1,1</t>
  </si>
  <si>
    <t>783225600R00</t>
  </si>
  <si>
    <t xml:space="preserve">Nátěry kov.stavebních doplňk.konstrukcí syntetické 2x email,  </t>
  </si>
  <si>
    <t>800-783</t>
  </si>
  <si>
    <t>Nátěr dveřních zárubní D01</t>
  </si>
  <si>
    <t>0,9*0,15</t>
  </si>
  <si>
    <t>(1,97*0,15)*2</t>
  </si>
  <si>
    <t>783612920R00</t>
  </si>
  <si>
    <t>Údržba nátěrů truhlářských výrobků, olejové dvojnásobné s 1x tmelením</t>
  </si>
  <si>
    <t>dveří vícevýplňových (profilovaných) a žaluziových nebo oken dvoudílných tříkřídlových a vícekřídlových a oken třídílných a vícedílných nebo vestavěného nábytku</t>
  </si>
  <si>
    <t>Repase parketových podlah P01</t>
  </si>
  <si>
    <t>784402801R00</t>
  </si>
  <si>
    <t>Odstranění maleb oškrabáním, v místnostech do 3,8 m</t>
  </si>
  <si>
    <t>800-784</t>
  </si>
  <si>
    <t xml:space="preserve">B11 : </t>
  </si>
  <si>
    <t xml:space="preserve">strop: : </t>
  </si>
  <si>
    <t>(3,39*3,04)*2</t>
  </si>
  <si>
    <t>(2,06*3,04)*2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</si>
  <si>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</si>
  <si>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</si>
  <si>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</si>
  <si>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</si>
  <si>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784011222R00</t>
  </si>
  <si>
    <t>Ostatní práce zakrytí podlah,  , bez dodávky materiálu</t>
  </si>
  <si>
    <t>979011211R00</t>
  </si>
  <si>
    <t>Svislá doprava suti a vybouraných hmot nošením za prvé podlaží nad základním podlažím</t>
  </si>
  <si>
    <t xml:space="preserve">Přesun suti : </t>
  </si>
  <si>
    <t>1,87495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</si>
  <si>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</si>
  <si>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</si>
  <si>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</si>
  <si>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</si>
  <si>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</si>
  <si>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</si>
  <si>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</si>
  <si>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1,87495*10</t>
  </si>
  <si>
    <t>979990107R00</t>
  </si>
  <si>
    <t>Poplatek za skládku směs betonu,cihel a dřeva, skupina 17 01 01, 17 01 02 a 17 02 01 z Katalogu odpadů</t>
  </si>
  <si>
    <t xml:space="preserve">Celkem suti : 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</si>
  <si>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</si>
  <si>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</si>
  <si>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</si>
  <si>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</si>
  <si>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</si>
  <si>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</si>
  <si>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</si>
  <si>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</si>
  <si>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</si>
  <si>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</si>
  <si>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</si>
  <si>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</si>
  <si>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</si>
  <si>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</si>
  <si>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END</t>
  </si>
  <si>
    <t>Dodávka svítidla a LED žárovek</t>
  </si>
  <si>
    <t>Spínač ř.1/0 3559-A91345</t>
  </si>
  <si>
    <t>Spínač ř.1 3559-A01345</t>
  </si>
  <si>
    <t>04</t>
  </si>
  <si>
    <t>Spínač ř.5 3559-A05345</t>
  </si>
  <si>
    <t>05</t>
  </si>
  <si>
    <t>Spínač ř.6 3559-A06345</t>
  </si>
  <si>
    <t>Kryt 3558A-A651B</t>
  </si>
  <si>
    <t>07</t>
  </si>
  <si>
    <t>Kryt 3558A-A652B</t>
  </si>
  <si>
    <t>08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</si>
  <si>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</si>
  <si>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</si>
  <si>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</si>
  <si>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</si>
  <si>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</si>
  <si>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</si>
  <si>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</si>
  <si>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</si>
  <si>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</si>
  <si>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</si>
  <si>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</si>
  <si>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</si>
  <si>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</si>
  <si>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</si>
  <si>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</si>
  <si>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</si>
  <si>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</si>
  <si>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</si>
  <si>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</si>
  <si>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</si>
  <si>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</si>
  <si>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</si>
  <si>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</si>
  <si>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</si>
  <si>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</si>
  <si>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</si>
  <si>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</si>
  <si>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</si>
  <si>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</si>
  <si>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</si>
  <si>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</si>
  <si>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</si>
  <si>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</si>
  <si>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</si>
  <si>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</si>
  <si>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</si>
  <si>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</si>
  <si>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</si>
  <si>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</si>
  <si>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</si>
  <si>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</si>
  <si>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</si>
  <si>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</si>
  <si>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</si>
  <si>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</si>
  <si>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</si>
  <si>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</si>
  <si>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</si>
  <si>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</si>
  <si>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90</t>
  </si>
  <si>
    <t>Světelný vývod ukončený lustr. svorkou</t>
  </si>
  <si>
    <t>POL99_8</t>
  </si>
  <si>
    <t>33</t>
  </si>
  <si>
    <t xml:space="preserve">Montáž svítidla 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</si>
  <si>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</si>
  <si>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</si>
  <si>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</si>
  <si>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</si>
  <si>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</si>
  <si>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</si>
  <si>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</si>
  <si>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</si>
  <si>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</si>
  <si>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</si>
  <si>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</si>
  <si>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</si>
  <si>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</si>
  <si>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</si>
  <si>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</si>
  <si>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</si>
  <si>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</si>
  <si>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</si>
  <si>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</si>
  <si>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</si>
  <si>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</si>
  <si>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</si>
  <si>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</si>
  <si>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</si>
  <si>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</si>
  <si>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</si>
  <si>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</si>
  <si>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</si>
  <si>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</si>
  <si>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</si>
  <si>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</si>
  <si>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</si>
  <si>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</si>
  <si>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</si>
  <si>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</si>
  <si>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</si>
  <si>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</si>
  <si>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</si>
  <si>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</si>
  <si>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</si>
  <si>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</si>
  <si>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</si>
  <si>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</si>
  <si>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91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</si>
  <si>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</si>
  <si>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</si>
  <si>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</si>
  <si>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</si>
  <si>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</si>
  <si>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</si>
  <si>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</si>
  <si>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</si>
  <si>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</si>
  <si>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</si>
  <si>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</si>
  <si>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</si>
  <si>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</si>
  <si>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</si>
  <si>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</si>
  <si>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</si>
  <si>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</si>
  <si>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</si>
  <si>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</si>
  <si>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</si>
  <si>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</si>
  <si>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</si>
  <si>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</si>
  <si>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</si>
  <si>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</si>
  <si>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</si>
  <si>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</si>
  <si>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</si>
  <si>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</si>
  <si>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</si>
  <si>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</si>
  <si>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</si>
  <si>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</si>
  <si>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</si>
  <si>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</si>
  <si>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</si>
  <si>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</si>
  <si>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</si>
  <si>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89</t>
  </si>
  <si>
    <t>REVIZE</t>
  </si>
  <si>
    <t>kpl.</t>
  </si>
  <si>
    <t>734209103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</si>
  <si>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</si>
  <si>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</si>
  <si>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</si>
  <si>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</si>
  <si>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</si>
  <si>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</t>
  </si>
  <si>
    <t>Montáž armatury závitové s dvěma závity G 1/2</t>
  </si>
  <si>
    <t>551141000</t>
  </si>
  <si>
    <t>kulový kohout mosaz, 0-110°C, DN 15, páka, červený</t>
  </si>
  <si>
    <t>734209114</t>
  </si>
  <si>
    <t>Montáž armatury závitové s dvěma závity G 3/4</t>
  </si>
  <si>
    <t>551172371</t>
  </si>
  <si>
    <t>Odkalovač Flamcovent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</si>
  <si>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</si>
  <si>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</si>
  <si>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</si>
  <si>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</si>
  <si>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</si>
  <si>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</si>
  <si>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</si>
  <si>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</si>
  <si>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</si>
  <si>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734222850</t>
  </si>
  <si>
    <t>Termostatická hlavice</t>
  </si>
  <si>
    <t>734222872</t>
  </si>
  <si>
    <t>Připojovací armatura HM bílá s termostatickou hlavicí</t>
  </si>
  <si>
    <t>998734101</t>
  </si>
  <si>
    <t>Přesun hmot pro armatury v objektech v do 6 m</t>
  </si>
  <si>
    <t>713462111</t>
  </si>
  <si>
    <t>Izolace tepelné potrubí skružemi uchyceno sponou do DN 16 mm</t>
  </si>
  <si>
    <t>713462113</t>
  </si>
  <si>
    <t>Izolace tepelné potrubí skružemi uchyceno sponou do DN 25 mm</t>
  </si>
  <si>
    <t>731249300</t>
  </si>
  <si>
    <t>Topná zkouška</t>
  </si>
  <si>
    <t>731251050</t>
  </si>
  <si>
    <t>Závěsný elektrokotel RAY 6KE (1-6 kW)</t>
  </si>
  <si>
    <t>731251131</t>
  </si>
  <si>
    <t>Montáž elektrokotlů ocelových nástěnných přímotopných  4 až 18 kW</t>
  </si>
  <si>
    <t>998731101</t>
  </si>
  <si>
    <t>Přesun hmot pro kotelny v objektech v do 6 m</t>
  </si>
  <si>
    <t>733222102</t>
  </si>
  <si>
    <t>Potrubí měděné polotvrdé spojované měkkým pájením D 15x1</t>
  </si>
  <si>
    <t>733222104</t>
  </si>
  <si>
    <t>Potrubí měděné polotvrdé spojované měkkým pájením D 22x1</t>
  </si>
  <si>
    <t>733291101</t>
  </si>
  <si>
    <t>Zkouška těsnosti potrubí měděné do D 35x1,5</t>
  </si>
  <si>
    <t>998733101</t>
  </si>
  <si>
    <t>Přesun hmot pro rozvody potrubí v objektech v do 6 m</t>
  </si>
  <si>
    <t>735000911</t>
  </si>
  <si>
    <t>Vyregulování ventilu nebo kohoutu dvojregulačního s ručním ovládáním</t>
  </si>
  <si>
    <t>735000912</t>
  </si>
  <si>
    <t>Vyregulování ventilu nebo kohoutu dvojregulačního s termostatickým ovládáním</t>
  </si>
  <si>
    <t>735152476</t>
  </si>
  <si>
    <t>Otopné těleso panelové  Ventil Kompakt  21-060090-60-10</t>
  </si>
  <si>
    <t>735152477</t>
  </si>
  <si>
    <t>Otopné těleso panelové  Ventil Kompakt 21-060100-6O-10</t>
  </si>
  <si>
    <t>735152572</t>
  </si>
  <si>
    <t>Otopné těleso panelové Ventil Kompakt 22-060050-60-10</t>
  </si>
  <si>
    <t>735159400</t>
  </si>
  <si>
    <t>Montáž deskových otopných těles do 1500 mm</t>
  </si>
  <si>
    <t>735164302</t>
  </si>
  <si>
    <t>Sada pro kombinované vytápění 500 W s termostatem</t>
  </si>
  <si>
    <t>735164305</t>
  </si>
  <si>
    <t>Otopné těleso trubkové Koralux Rondo Exklusive KLXM 1820.750</t>
  </si>
  <si>
    <t>735164522</t>
  </si>
  <si>
    <t>Montáž otopného tělesa trubkového Koralux Linear na stěny výšky tělesa přes 1340 mm</t>
  </si>
  <si>
    <t>998735101</t>
  </si>
  <si>
    <t>Přesun hmot pro otopná tělesa v objektech v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</si>
</sst>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cQl/njWrpp2EOy5799UzQLXV2scKhZ0pTsKU3jIA4qMGJ8YSbJmhsHUIEHinWLSde+9Ij6k5rKLeYiVlV62FPw==" saltValue="JLGOHVlmPp7PBlmas1a5Y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4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SUMIF(F52:F80,A16,I52:I80)+SUMIF(F52:F80,"PSU",I52:I80)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SUMIF(F52:F80,A17,I52:I80)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SUMIF(F52:F80,A18,I52:I80)</f>
        <v>0</v>
      </c>
      <c r="J18" s="85"/>
    </row>
    <row r="19" spans="1:10" ht="23.25" customHeight="1" x14ac:dyDescent="0.2">
      <c r="A19" s="197" t="s">
        <v>114</v>
      </c>
      <c r="B19" s="38" t="s">
        <v>27</v>
      </c>
      <c r="C19" s="62"/>
      <c r="D19" s="63"/>
      <c r="E19" s="83"/>
      <c r="F19" s="84"/>
      <c r="G19" s="83"/>
      <c r="H19" s="84"/>
      <c r="I19" s="83">
        <f>SUMIF(F52:F80,A19,I52:I80)</f>
        <v>0</v>
      </c>
      <c r="J19" s="85"/>
    </row>
    <row r="20" spans="1:10" ht="23.25" customHeight="1" x14ac:dyDescent="0.2">
      <c r="A20" s="197" t="s">
        <v>115</v>
      </c>
      <c r="B20" s="38" t="s">
        <v>28</v>
      </c>
      <c r="C20" s="62"/>
      <c r="D20" s="63"/>
      <c r="E20" s="83"/>
      <c r="F20" s="84"/>
      <c r="G20" s="83"/>
      <c r="H20" s="84"/>
      <c r="I20" s="83">
        <f>SUMIF(F52:F80,A20,I52:I80)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'06 01 Pol'!AE600+'06 02 Pol'!AE104+'06 03 Pol'!AE47</f>
        <v>0</v>
      </c>
      <c r="G39" s="149">
        <f>'06 01 Pol'!AF600+'06 02 Pol'!AF104+'06 03 Pol'!AF47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'06 01 Pol'!AE600+'06 02 Pol'!AE104+'06 03 Pol'!AE47</f>
        <v>0</v>
      </c>
      <c r="G41" s="156">
        <f>'06 01 Pol'!AF600+'06 02 Pol'!AF104+'06 03 Pol'!AF47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43</v>
      </c>
      <c r="C42" s="147" t="s">
        <v>48</v>
      </c>
      <c r="D42" s="147"/>
      <c r="E42" s="147"/>
      <c r="F42" s="160">
        <f>'06 01 Pol'!AE600</f>
        <v>0</v>
      </c>
      <c r="G42" s="150">
        <f>'06 01 Pol'!AF600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49</v>
      </c>
      <c r="C43" s="147" t="s">
        <v>50</v>
      </c>
      <c r="D43" s="147"/>
      <c r="E43" s="147"/>
      <c r="F43" s="160">
        <f>'06 02 Pol'!AE104</f>
        <v>0</v>
      </c>
      <c r="G43" s="150">
        <f>'06 02 Pol'!AF104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51</v>
      </c>
      <c r="C44" s="147" t="s">
        <v>52</v>
      </c>
      <c r="D44" s="147"/>
      <c r="E44" s="147"/>
      <c r="F44" s="160">
        <f>'06 03 Pol'!AE47</f>
        <v>0</v>
      </c>
      <c r="G44" s="150">
        <f>'06 03 Pol'!AF47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/>
      <c r="B45" s="161" t="s">
        <v>53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9" spans="1:10" ht="15.75" x14ac:dyDescent="0.25">
      <c r="B49" s="177" t="s">
        <v>55</v>
      </c>
    </row>
    <row r="51" spans="1:10" ht="25.5" customHeight="1" x14ac:dyDescent="0.2">
      <c r="A51" s="179"/>
      <c r="B51" s="182" t="s">
        <v>17</v>
      </c>
      <c r="C51" s="182" t="s">
        <v>5</v>
      </c>
      <c r="D51" s="183"/>
      <c r="E51" s="183"/>
      <c r="F51" s="184" t="s">
        <v>56</v>
      </c>
      <c r="G51" s="184"/>
      <c r="H51" s="184"/>
      <c r="I51" s="184" t="s">
        <v>29</v>
      </c>
      <c r="J51" s="184" t="s">
        <v>0</v>
      </c>
    </row>
    <row r="52" spans="1:10" ht="36.75" customHeight="1" x14ac:dyDescent="0.2">
      <c r="A52" s="180"/>
      <c r="B52" s="185" t="s">
        <v>57</v>
      </c>
      <c r="C52" s="186" t="s">
        <v>58</v>
      </c>
      <c r="D52" s="187"/>
      <c r="E52" s="187"/>
      <c r="F52" s="193" t="s">
        <v>24</v>
      </c>
      <c r="G52" s="194"/>
      <c r="H52" s="194"/>
      <c r="I52" s="194">
        <f>'06 01 Pol'!G8</f>
        <v>0</v>
      </c>
      <c r="J52" s="191" t="str">
        <f>IF(I81=0,"",I52/I81*100)</f>
        <v/>
      </c>
    </row>
    <row r="53" spans="1:10" ht="36.75" customHeight="1" x14ac:dyDescent="0.2">
      <c r="A53" s="180"/>
      <c r="B53" s="185" t="s">
        <v>59</v>
      </c>
      <c r="C53" s="186" t="s">
        <v>60</v>
      </c>
      <c r="D53" s="187"/>
      <c r="E53" s="187"/>
      <c r="F53" s="193" t="s">
        <v>24</v>
      </c>
      <c r="G53" s="194"/>
      <c r="H53" s="194"/>
      <c r="I53" s="194">
        <f>'06 01 Pol'!G12</f>
        <v>0</v>
      </c>
      <c r="J53" s="191" t="str">
        <f>IF(I81=0,"",I53/I81*100)</f>
        <v/>
      </c>
    </row>
    <row r="54" spans="1:10" ht="36.75" customHeight="1" x14ac:dyDescent="0.2">
      <c r="A54" s="180"/>
      <c r="B54" s="185" t="s">
        <v>61</v>
      </c>
      <c r="C54" s="186" t="s">
        <v>62</v>
      </c>
      <c r="D54" s="187"/>
      <c r="E54" s="187"/>
      <c r="F54" s="193" t="s">
        <v>24</v>
      </c>
      <c r="G54" s="194"/>
      <c r="H54" s="194"/>
      <c r="I54" s="194">
        <f>'06 01 Pol'!G68</f>
        <v>0</v>
      </c>
      <c r="J54" s="191" t="str">
        <f>IF(I81=0,"",I54/I81*100)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24</v>
      </c>
      <c r="G55" s="194"/>
      <c r="H55" s="194"/>
      <c r="I55" s="194">
        <f>'06 01 Pol'!G77</f>
        <v>0</v>
      </c>
      <c r="J55" s="191" t="str">
        <f>IF(I81=0,"",I55/I81*100)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24</v>
      </c>
      <c r="G56" s="194"/>
      <c r="H56" s="194"/>
      <c r="I56" s="194">
        <f>'06 01 Pol'!G82</f>
        <v>0</v>
      </c>
      <c r="J56" s="191" t="str">
        <f>IF(I81=0,"",I56/I81*100)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24</v>
      </c>
      <c r="G57" s="194"/>
      <c r="H57" s="194"/>
      <c r="I57" s="194">
        <f>'06 01 Pol'!G93</f>
        <v>0</v>
      </c>
      <c r="J57" s="191" t="str">
        <f>IF(I81=0,"",I57/I81*100)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24</v>
      </c>
      <c r="G58" s="194"/>
      <c r="H58" s="194"/>
      <c r="I58" s="194">
        <f>'06 01 Pol'!G121</f>
        <v>0</v>
      </c>
      <c r="J58" s="191" t="str">
        <f>IF(I81=0,"",I58/I81*100)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3" t="s">
        <v>25</v>
      </c>
      <c r="G59" s="194"/>
      <c r="H59" s="194"/>
      <c r="I59" s="194">
        <f>'06 01 Pol'!G126</f>
        <v>0</v>
      </c>
      <c r="J59" s="191" t="str">
        <f>IF(I81=0,"",I59/I81*100)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3" t="s">
        <v>25</v>
      </c>
      <c r="G60" s="194"/>
      <c r="H60" s="194"/>
      <c r="I60" s="194">
        <f>'06 03 Pol'!G22</f>
        <v>0</v>
      </c>
      <c r="J60" s="191" t="str">
        <f>IF(I81=0,"",I60/I81*100)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3" t="s">
        <v>25</v>
      </c>
      <c r="G61" s="194"/>
      <c r="H61" s="194"/>
      <c r="I61" s="194">
        <f>'06 01 Pol'!G139</f>
        <v>0</v>
      </c>
      <c r="J61" s="191" t="str">
        <f>IF(I81=0,"",I61/I81*100)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3" t="s">
        <v>25</v>
      </c>
      <c r="G62" s="194"/>
      <c r="H62" s="194"/>
      <c r="I62" s="194">
        <f>'06 01 Pol'!G157</f>
        <v>0</v>
      </c>
      <c r="J62" s="191" t="str">
        <f>IF(I81=0,"",I62/I81*100)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3" t="s">
        <v>25</v>
      </c>
      <c r="G63" s="194"/>
      <c r="H63" s="194"/>
      <c r="I63" s="194">
        <f>'06 01 Pol'!G184</f>
        <v>0</v>
      </c>
      <c r="J63" s="191" t="str">
        <f>IF(I81=0,"",I63/I81*100)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3" t="s">
        <v>25</v>
      </c>
      <c r="G64" s="194"/>
      <c r="H64" s="194"/>
      <c r="I64" s="194">
        <f>'06 03 Pol'!G25</f>
        <v>0</v>
      </c>
      <c r="J64" s="191" t="str">
        <f>IF(I81=0,"",I64/I81*100)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3" t="s">
        <v>25</v>
      </c>
      <c r="G65" s="194"/>
      <c r="H65" s="194"/>
      <c r="I65" s="194">
        <f>'06 03 Pol'!G30</f>
        <v>0</v>
      </c>
      <c r="J65" s="191" t="str">
        <f>IF(I81=0,"",I65/I81*100)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3" t="s">
        <v>25</v>
      </c>
      <c r="G66" s="194"/>
      <c r="H66" s="194"/>
      <c r="I66" s="194">
        <f>'06 03 Pol'!G8</f>
        <v>0</v>
      </c>
      <c r="J66" s="191" t="str">
        <f>IF(I81=0,"",I66/I81*100)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3" t="s">
        <v>25</v>
      </c>
      <c r="G67" s="194"/>
      <c r="H67" s="194"/>
      <c r="I67" s="194">
        <f>'06 03 Pol'!G35</f>
        <v>0</v>
      </c>
      <c r="J67" s="191" t="str">
        <f>IF(I81=0,"",I67/I81*100)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3" t="s">
        <v>25</v>
      </c>
      <c r="G68" s="194"/>
      <c r="H68" s="194"/>
      <c r="I68" s="194">
        <f>'06 01 Pol'!G228</f>
        <v>0</v>
      </c>
      <c r="J68" s="191" t="str">
        <f>IF(I81=0,"",I68/I81*100)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3" t="s">
        <v>25</v>
      </c>
      <c r="G69" s="194"/>
      <c r="H69" s="194"/>
      <c r="I69" s="194">
        <f>'06 01 Pol'!G263</f>
        <v>0</v>
      </c>
      <c r="J69" s="191" t="str">
        <f>IF(I81=0,"",I69/I81*100)</f>
        <v/>
      </c>
    </row>
    <row r="70" spans="1:10" ht="36.75" customHeight="1" x14ac:dyDescent="0.2">
      <c r="A70" s="180"/>
      <c r="B70" s="185" t="s">
        <v>93</v>
      </c>
      <c r="C70" s="186" t="s">
        <v>94</v>
      </c>
      <c r="D70" s="187"/>
      <c r="E70" s="187"/>
      <c r="F70" s="193" t="s">
        <v>25</v>
      </c>
      <c r="G70" s="194"/>
      <c r="H70" s="194"/>
      <c r="I70" s="194">
        <f>'06 01 Pol'!G333</f>
        <v>0</v>
      </c>
      <c r="J70" s="191" t="str">
        <f>IF(I81=0,"",I70/I81*100)</f>
        <v/>
      </c>
    </row>
    <row r="71" spans="1:10" ht="36.75" customHeight="1" x14ac:dyDescent="0.2">
      <c r="A71" s="180"/>
      <c r="B71" s="185" t="s">
        <v>95</v>
      </c>
      <c r="C71" s="186" t="s">
        <v>96</v>
      </c>
      <c r="D71" s="187"/>
      <c r="E71" s="187"/>
      <c r="F71" s="193" t="s">
        <v>25</v>
      </c>
      <c r="G71" s="194"/>
      <c r="H71" s="194"/>
      <c r="I71" s="194">
        <f>'06 01 Pol'!G389</f>
        <v>0</v>
      </c>
      <c r="J71" s="191" t="str">
        <f>IF(I81=0,"",I71/I81*100)</f>
        <v/>
      </c>
    </row>
    <row r="72" spans="1:10" ht="36.75" customHeight="1" x14ac:dyDescent="0.2">
      <c r="A72" s="180"/>
      <c r="B72" s="185" t="s">
        <v>97</v>
      </c>
      <c r="C72" s="186" t="s">
        <v>98</v>
      </c>
      <c r="D72" s="187"/>
      <c r="E72" s="187"/>
      <c r="F72" s="193" t="s">
        <v>25</v>
      </c>
      <c r="G72" s="194"/>
      <c r="H72" s="194"/>
      <c r="I72" s="194">
        <f>'06 01 Pol'!G430</f>
        <v>0</v>
      </c>
      <c r="J72" s="191" t="str">
        <f>IF(I81=0,"",I72/I81*100)</f>
        <v/>
      </c>
    </row>
    <row r="73" spans="1:10" ht="36.75" customHeight="1" x14ac:dyDescent="0.2">
      <c r="A73" s="180"/>
      <c r="B73" s="185" t="s">
        <v>99</v>
      </c>
      <c r="C73" s="186" t="s">
        <v>100</v>
      </c>
      <c r="D73" s="187"/>
      <c r="E73" s="187"/>
      <c r="F73" s="193" t="s">
        <v>25</v>
      </c>
      <c r="G73" s="194"/>
      <c r="H73" s="194"/>
      <c r="I73" s="194">
        <f>'06 01 Pol'!G444</f>
        <v>0</v>
      </c>
      <c r="J73" s="191" t="str">
        <f>IF(I81=0,"",I73/I81*100)</f>
        <v/>
      </c>
    </row>
    <row r="74" spans="1:10" ht="36.75" customHeight="1" x14ac:dyDescent="0.2">
      <c r="A74" s="180"/>
      <c r="B74" s="185" t="s">
        <v>101</v>
      </c>
      <c r="C74" s="186" t="s">
        <v>102</v>
      </c>
      <c r="D74" s="187"/>
      <c r="E74" s="187"/>
      <c r="F74" s="193" t="s">
        <v>26</v>
      </c>
      <c r="G74" s="194"/>
      <c r="H74" s="194"/>
      <c r="I74" s="194">
        <f>'06 02 Pol'!G8</f>
        <v>0</v>
      </c>
      <c r="J74" s="191" t="str">
        <f>IF(I81=0,"",I74/I81*100)</f>
        <v/>
      </c>
    </row>
    <row r="75" spans="1:10" ht="36.75" customHeight="1" x14ac:dyDescent="0.2">
      <c r="A75" s="180"/>
      <c r="B75" s="185" t="s">
        <v>103</v>
      </c>
      <c r="C75" s="186" t="s">
        <v>104</v>
      </c>
      <c r="D75" s="187"/>
      <c r="E75" s="187"/>
      <c r="F75" s="193" t="s">
        <v>26</v>
      </c>
      <c r="G75" s="194"/>
      <c r="H75" s="194"/>
      <c r="I75" s="194">
        <f>'06 02 Pol'!G42</f>
        <v>0</v>
      </c>
      <c r="J75" s="191" t="str">
        <f>IF(I81=0,"",I75/I81*100)</f>
        <v/>
      </c>
    </row>
    <row r="76" spans="1:10" ht="36.75" customHeight="1" x14ac:dyDescent="0.2">
      <c r="A76" s="180"/>
      <c r="B76" s="185" t="s">
        <v>105</v>
      </c>
      <c r="C76" s="186" t="s">
        <v>106</v>
      </c>
      <c r="D76" s="187"/>
      <c r="E76" s="187"/>
      <c r="F76" s="193" t="s">
        <v>26</v>
      </c>
      <c r="G76" s="194"/>
      <c r="H76" s="194"/>
      <c r="I76" s="194">
        <f>'06 02 Pol'!G80</f>
        <v>0</v>
      </c>
      <c r="J76" s="191" t="str">
        <f>IF(I81=0,"",I76/I81*100)</f>
        <v/>
      </c>
    </row>
    <row r="77" spans="1:10" ht="36.75" customHeight="1" x14ac:dyDescent="0.2">
      <c r="A77" s="180"/>
      <c r="B77" s="185" t="s">
        <v>107</v>
      </c>
      <c r="C77" s="186" t="s">
        <v>108</v>
      </c>
      <c r="D77" s="187"/>
      <c r="E77" s="187"/>
      <c r="F77" s="193" t="s">
        <v>26</v>
      </c>
      <c r="G77" s="194"/>
      <c r="H77" s="194"/>
      <c r="I77" s="194">
        <f>'06 02 Pol'!G85</f>
        <v>0</v>
      </c>
      <c r="J77" s="191" t="str">
        <f>IF(I81=0,"",I77/I81*100)</f>
        <v/>
      </c>
    </row>
    <row r="78" spans="1:10" ht="36.75" customHeight="1" x14ac:dyDescent="0.2">
      <c r="A78" s="180"/>
      <c r="B78" s="185" t="s">
        <v>109</v>
      </c>
      <c r="C78" s="186" t="s">
        <v>110</v>
      </c>
      <c r="D78" s="187"/>
      <c r="E78" s="187"/>
      <c r="F78" s="193" t="s">
        <v>26</v>
      </c>
      <c r="G78" s="194"/>
      <c r="H78" s="194"/>
      <c r="I78" s="194">
        <f>'06 02 Pol'!G97</f>
        <v>0</v>
      </c>
      <c r="J78" s="191" t="str">
        <f>IF(I81=0,"",I78/I81*100)</f>
        <v/>
      </c>
    </row>
    <row r="79" spans="1:10" ht="36.75" customHeight="1" x14ac:dyDescent="0.2">
      <c r="A79" s="180"/>
      <c r="B79" s="185" t="s">
        <v>111</v>
      </c>
      <c r="C79" s="186" t="s">
        <v>112</v>
      </c>
      <c r="D79" s="187"/>
      <c r="E79" s="187"/>
      <c r="F79" s="193" t="s">
        <v>113</v>
      </c>
      <c r="G79" s="194"/>
      <c r="H79" s="194"/>
      <c r="I79" s="194">
        <f>'06 01 Pol'!G575</f>
        <v>0</v>
      </c>
      <c r="J79" s="191" t="str">
        <f>IF(I81=0,"",I79/I81*100)</f>
        <v/>
      </c>
    </row>
    <row r="80" spans="1:10" ht="36.75" customHeight="1" x14ac:dyDescent="0.2">
      <c r="A80" s="180"/>
      <c r="B80" s="185" t="s">
        <v>114</v>
      </c>
      <c r="C80" s="186" t="s">
        <v>27</v>
      </c>
      <c r="D80" s="187"/>
      <c r="E80" s="187"/>
      <c r="F80" s="193" t="s">
        <v>114</v>
      </c>
      <c r="G80" s="194"/>
      <c r="H80" s="194"/>
      <c r="I80" s="194">
        <f>'06 01 Pol'!G592</f>
        <v>0</v>
      </c>
      <c r="J80" s="191" t="str">
        <f>IF(I81=0,"",I80/I81*100)</f>
        <v/>
      </c>
    </row>
    <row r="81" spans="1:10" ht="25.5" customHeight="1" x14ac:dyDescent="0.2">
      <c r="A81" s="181"/>
      <c r="B81" s="188" t="s">
        <v>1</v>
      </c>
      <c r="C81" s="189"/>
      <c r="D81" s="190"/>
      <c r="E81" s="190"/>
      <c r="F81" s="195"/>
      <c r="G81" s="196"/>
      <c r="H81" s="196"/>
      <c r="I81" s="196">
        <f>SUM(I52:I80)</f>
        <v>0</v>
      </c>
      <c r="J81" s="192">
        <f>SUM(J52:J80)</f>
        <v>0</v>
      </c>
    </row>
    <row r="82" spans="1:10" x14ac:dyDescent="0.2">
      <c r="F82" s="133"/>
      <c r="G82" s="133"/>
      <c r="H82" s="133"/>
      <c r="I82" s="133"/>
      <c r="J82" s="134"/>
    </row>
    <row r="83" spans="1:10" x14ac:dyDescent="0.2">
      <c r="F83" s="133"/>
      <c r="G83" s="133"/>
      <c r="H83" s="133"/>
      <c r="I83" s="133"/>
      <c r="J83" s="134"/>
    </row>
    <row r="84" spans="1:10" x14ac:dyDescent="0.2">
      <c r="F84" s="133"/>
      <c r="G84" s="133"/>
      <c r="H84" s="133"/>
      <c r="I84" s="133"/>
      <c r="J84" s="134"/>
    </row>
  </sheetData>
  <sheetProtection algorithmName="SHA-512" hashValue="1p96TVx35fyHF5MzO0gWWUsoni3u9xpEG5R1+oUzietiXf3JKXxZvTjM2+30OWH8z5wkFM67SyAI0EsRHqCtfg==" saltValue="VJSY8mR9DrQz9kkIN5eKS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7">
    <mergeCell ref="C80:E80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q7KtxbN1qHBBSnbaOwwruvcqGzewes5fgkbaJVICchbuYCZfw87NzTyOVyXKRT+jP7M1n3hkk9lecdyfh0WAaA==" saltValue="Avh1V+U5Iq8SdXKJ2hlax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6D60-53F2-4967-A23C-2F25CD94DDA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116</v>
      </c>
      <c r="B1" s="198"/>
      <c r="C1" s="198"/>
      <c r="D1" s="198"/>
      <c r="E1" s="198"/>
      <c r="F1" s="198"/>
      <c r="G1" s="198"/>
      <c r="AG1" t="s">
        <v>117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118</v>
      </c>
      <c r="AG3" t="s">
        <v>119</v>
      </c>
    </row>
    <row r="4" spans="1:60" ht="24.95" customHeight="1" x14ac:dyDescent="0.2">
      <c r="A4" s="203" t="s">
        <v>9</v>
      </c>
      <c r="B4" s="204" t="s">
        <v>43</v>
      </c>
      <c r="C4" s="205" t="s">
        <v>48</v>
      </c>
      <c r="D4" s="206"/>
      <c r="E4" s="206"/>
      <c r="F4" s="206"/>
      <c r="G4" s="207"/>
      <c r="AG4" t="s">
        <v>120</v>
      </c>
    </row>
    <row r="5" spans="1:60" x14ac:dyDescent="0.2">
      <c r="D5" s="10"/>
    </row>
    <row r="6" spans="1:60" ht="38.25" x14ac:dyDescent="0.2">
      <c r="A6" s="209" t="s">
        <v>121</v>
      </c>
      <c r="B6" s="211" t="s">
        <v>122</v>
      </c>
      <c r="C6" s="211" t="s">
        <v>123</v>
      </c>
      <c r="D6" s="210" t="s">
        <v>124</v>
      </c>
      <c r="E6" s="209" t="s">
        <v>125</v>
      </c>
      <c r="F6" s="208" t="s">
        <v>126</v>
      </c>
      <c r="G6" s="209" t="s">
        <v>29</v>
      </c>
      <c r="H6" s="212" t="s">
        <v>30</v>
      </c>
      <c r="I6" s="212" t="s">
        <v>127</v>
      </c>
      <c r="J6" s="212" t="s">
        <v>31</v>
      </c>
      <c r="K6" s="212" t="s">
        <v>128</v>
      </c>
      <c r="L6" s="212" t="s">
        <v>129</v>
      </c>
      <c r="M6" s="212" t="s">
        <v>130</v>
      </c>
      <c r="N6" s="212" t="s">
        <v>131</v>
      </c>
      <c r="O6" s="212" t="s">
        <v>132</v>
      </c>
      <c r="P6" s="212" t="s">
        <v>133</v>
      </c>
      <c r="Q6" s="212" t="s">
        <v>134</v>
      </c>
      <c r="R6" s="212" t="s">
        <v>135</v>
      </c>
      <c r="S6" s="212" t="s">
        <v>136</v>
      </c>
      <c r="T6" s="212" t="s">
        <v>137</v>
      </c>
      <c r="U6" s="212" t="s">
        <v>138</v>
      </c>
      <c r="V6" s="212" t="s">
        <v>139</v>
      </c>
      <c r="W6" s="212" t="s">
        <v>140</v>
      </c>
      <c r="X6" s="212" t="s">
        <v>141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142</v>
      </c>
      <c r="B8" s="227" t="s">
        <v>57</v>
      </c>
      <c r="C8" s="251" t="s">
        <v>58</v>
      </c>
      <c r="D8" s="228"/>
      <c r="E8" s="229"/>
      <c r="F8" s="230"/>
      <c r="G8" s="230">
        <f>SUMIF(AG9:AG11,"&lt;&gt;NOR",G9:G11)</f>
        <v>0</v>
      </c>
      <c r="H8" s="230"/>
      <c r="I8" s="230">
        <f>SUM(I9:I11)</f>
        <v>0</v>
      </c>
      <c r="J8" s="230"/>
      <c r="K8" s="230">
        <f>SUM(K9:K11)</f>
        <v>0</v>
      </c>
      <c r="L8" s="230"/>
      <c r="M8" s="230">
        <f>SUM(M9:M11)</f>
        <v>0</v>
      </c>
      <c r="N8" s="230"/>
      <c r="O8" s="230">
        <f>SUM(O9:O11)</f>
        <v>0.08</v>
      </c>
      <c r="P8" s="230"/>
      <c r="Q8" s="230">
        <f>SUM(Q9:Q11)</f>
        <v>0</v>
      </c>
      <c r="R8" s="230"/>
      <c r="S8" s="230"/>
      <c r="T8" s="231"/>
      <c r="U8" s="225"/>
      <c r="V8" s="225">
        <f>SUM(V9:V11)</f>
        <v>7.06</v>
      </c>
      <c r="W8" s="225"/>
      <c r="X8" s="225"/>
      <c r="AG8" t="s">
        <v>143</v>
      </c>
    </row>
    <row r="9" spans="1:60" ht="33.75" outlineLevel="1" x14ac:dyDescent="0.2">
      <c r="A9" s="232">
        <v>1</v>
      </c>
      <c r="B9" s="233" t="s">
        <v>144</v>
      </c>
      <c r="C9" s="252" t="s">
        <v>145</v>
      </c>
      <c r="D9" s="234" t="s">
        <v>146</v>
      </c>
      <c r="E9" s="235">
        <v>6.98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1.2149999999999999E-2</v>
      </c>
      <c r="O9" s="237">
        <f>ROUND(E9*N9,2)</f>
        <v>0.08</v>
      </c>
      <c r="P9" s="237">
        <v>0</v>
      </c>
      <c r="Q9" s="237">
        <f>ROUND(E9*P9,2)</f>
        <v>0</v>
      </c>
      <c r="R9" s="237" t="s">
        <v>147</v>
      </c>
      <c r="S9" s="237" t="s">
        <v>148</v>
      </c>
      <c r="T9" s="238" t="s">
        <v>148</v>
      </c>
      <c r="U9" s="222">
        <v>1.0109999999999999</v>
      </c>
      <c r="V9" s="222">
        <f>ROUND(E9*U9,2)</f>
        <v>7.06</v>
      </c>
      <c r="W9" s="222"/>
      <c r="X9" s="222" t="s">
        <v>149</v>
      </c>
      <c r="Y9" s="213"/>
      <c r="Z9" s="213"/>
      <c r="AA9" s="213"/>
      <c r="AB9" s="213"/>
      <c r="AC9" s="213"/>
      <c r="AD9" s="213"/>
      <c r="AE9" s="213"/>
      <c r="AF9" s="213"/>
      <c r="AG9" s="213" t="s">
        <v>150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20"/>
      <c r="B10" s="221"/>
      <c r="C10" s="253" t="s">
        <v>151</v>
      </c>
      <c r="D10" s="223"/>
      <c r="E10" s="224"/>
      <c r="F10" s="222"/>
      <c r="G10" s="222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152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3" t="s">
        <v>153</v>
      </c>
      <c r="D11" s="223"/>
      <c r="E11" s="224">
        <v>6.98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152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">
      <c r="A12" s="226" t="s">
        <v>142</v>
      </c>
      <c r="B12" s="227" t="s">
        <v>59</v>
      </c>
      <c r="C12" s="251" t="s">
        <v>60</v>
      </c>
      <c r="D12" s="228"/>
      <c r="E12" s="229"/>
      <c r="F12" s="230"/>
      <c r="G12" s="230">
        <f>SUMIF(AG13:AG67,"&lt;&gt;NOR",G13:G67)</f>
        <v>0</v>
      </c>
      <c r="H12" s="230"/>
      <c r="I12" s="230">
        <f>SUM(I13:I67)</f>
        <v>0</v>
      </c>
      <c r="J12" s="230"/>
      <c r="K12" s="230">
        <f>SUM(K13:K67)</f>
        <v>0</v>
      </c>
      <c r="L12" s="230"/>
      <c r="M12" s="230">
        <f>SUM(M13:M67)</f>
        <v>0</v>
      </c>
      <c r="N12" s="230"/>
      <c r="O12" s="230">
        <f>SUM(O13:O67)</f>
        <v>0.92</v>
      </c>
      <c r="P12" s="230"/>
      <c r="Q12" s="230">
        <f>SUM(Q13:Q67)</f>
        <v>0</v>
      </c>
      <c r="R12" s="230"/>
      <c r="S12" s="230"/>
      <c r="T12" s="231"/>
      <c r="U12" s="225"/>
      <c r="V12" s="225">
        <f>SUM(V13:V67)</f>
        <v>26.18</v>
      </c>
      <c r="W12" s="225"/>
      <c r="X12" s="225"/>
      <c r="AG12" t="s">
        <v>143</v>
      </c>
    </row>
    <row r="13" spans="1:60" outlineLevel="1" x14ac:dyDescent="0.2">
      <c r="A13" s="232">
        <v>2</v>
      </c>
      <c r="B13" s="233" t="s">
        <v>154</v>
      </c>
      <c r="C13" s="252" t="s">
        <v>155</v>
      </c>
      <c r="D13" s="234" t="s">
        <v>146</v>
      </c>
      <c r="E13" s="235">
        <v>3.9195000000000002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4.0000000000000003E-5</v>
      </c>
      <c r="O13" s="237">
        <f>ROUND(E13*N13,2)</f>
        <v>0</v>
      </c>
      <c r="P13" s="237">
        <v>0</v>
      </c>
      <c r="Q13" s="237">
        <f>ROUND(E13*P13,2)</f>
        <v>0</v>
      </c>
      <c r="R13" s="237" t="s">
        <v>147</v>
      </c>
      <c r="S13" s="237" t="s">
        <v>148</v>
      </c>
      <c r="T13" s="238" t="s">
        <v>148</v>
      </c>
      <c r="U13" s="222">
        <v>7.8E-2</v>
      </c>
      <c r="V13" s="222">
        <f>ROUND(E13*U13,2)</f>
        <v>0.31</v>
      </c>
      <c r="W13" s="222"/>
      <c r="X13" s="222" t="s">
        <v>149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150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20"/>
      <c r="B14" s="221"/>
      <c r="C14" s="254" t="s">
        <v>156</v>
      </c>
      <c r="D14" s="240"/>
      <c r="E14" s="240"/>
      <c r="F14" s="240"/>
      <c r="G14" s="240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157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39" t="str">
        <f>C14</f>
        <v>které se zřizují před úpravami povrchu, a obalení osazených dveřních zárubní před znečištěním při úpravách povrchu nástřikem plastických maltovin včetně pozdějšího odkrytí,</v>
      </c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3" t="s">
        <v>158</v>
      </c>
      <c r="D15" s="223"/>
      <c r="E15" s="224"/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152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20"/>
      <c r="B16" s="221"/>
      <c r="C16" s="253" t="s">
        <v>159</v>
      </c>
      <c r="D16" s="223"/>
      <c r="E16" s="224">
        <v>1.9695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3"/>
      <c r="Z16" s="213"/>
      <c r="AA16" s="213"/>
      <c r="AB16" s="213"/>
      <c r="AC16" s="213"/>
      <c r="AD16" s="213"/>
      <c r="AE16" s="213"/>
      <c r="AF16" s="213"/>
      <c r="AG16" s="213" t="s">
        <v>152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3" t="s">
        <v>160</v>
      </c>
      <c r="D17" s="223"/>
      <c r="E17" s="224">
        <v>1.95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V17" s="222"/>
      <c r="W17" s="222"/>
      <c r="X17" s="222"/>
      <c r="Y17" s="213"/>
      <c r="Z17" s="213"/>
      <c r="AA17" s="213"/>
      <c r="AB17" s="213"/>
      <c r="AC17" s="213"/>
      <c r="AD17" s="213"/>
      <c r="AE17" s="213"/>
      <c r="AF17" s="213"/>
      <c r="AG17" s="213" t="s">
        <v>152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33.75" outlineLevel="1" x14ac:dyDescent="0.2">
      <c r="A18" s="232">
        <v>3</v>
      </c>
      <c r="B18" s="233" t="s">
        <v>161</v>
      </c>
      <c r="C18" s="252" t="s">
        <v>162</v>
      </c>
      <c r="D18" s="234" t="s">
        <v>146</v>
      </c>
      <c r="E18" s="235">
        <v>31.74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3.5500000000000002E-3</v>
      </c>
      <c r="O18" s="237">
        <f>ROUND(E18*N18,2)</f>
        <v>0.11</v>
      </c>
      <c r="P18" s="237">
        <v>0</v>
      </c>
      <c r="Q18" s="237">
        <f>ROUND(E18*P18,2)</f>
        <v>0</v>
      </c>
      <c r="R18" s="237" t="s">
        <v>163</v>
      </c>
      <c r="S18" s="237" t="s">
        <v>148</v>
      </c>
      <c r="T18" s="238" t="s">
        <v>148</v>
      </c>
      <c r="U18" s="222">
        <v>0.15539</v>
      </c>
      <c r="V18" s="222">
        <f>ROUND(E18*U18,2)</f>
        <v>4.93</v>
      </c>
      <c r="W18" s="222"/>
      <c r="X18" s="222" t="s">
        <v>149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150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5" t="s">
        <v>164</v>
      </c>
      <c r="D19" s="241"/>
      <c r="E19" s="241"/>
      <c r="F19" s="241"/>
      <c r="G19" s="241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165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3" t="s">
        <v>158</v>
      </c>
      <c r="D20" s="223"/>
      <c r="E20" s="224"/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152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3" t="s">
        <v>166</v>
      </c>
      <c r="D21" s="223"/>
      <c r="E21" s="224">
        <v>31.74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152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32">
        <v>4</v>
      </c>
      <c r="B22" s="233" t="s">
        <v>167</v>
      </c>
      <c r="C22" s="252" t="s">
        <v>168</v>
      </c>
      <c r="D22" s="234" t="s">
        <v>146</v>
      </c>
      <c r="E22" s="235">
        <v>129.50389999999999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15</v>
      </c>
      <c r="M22" s="237">
        <f>G22*(1+L22/100)</f>
        <v>0</v>
      </c>
      <c r="N22" s="237">
        <v>3.2799999999999999E-3</v>
      </c>
      <c r="O22" s="237">
        <f>ROUND(E22*N22,2)</f>
        <v>0.42</v>
      </c>
      <c r="P22" s="237">
        <v>0</v>
      </c>
      <c r="Q22" s="237">
        <f>ROUND(E22*P22,2)</f>
        <v>0</v>
      </c>
      <c r="R22" s="237" t="s">
        <v>163</v>
      </c>
      <c r="S22" s="237" t="s">
        <v>148</v>
      </c>
      <c r="T22" s="238" t="s">
        <v>148</v>
      </c>
      <c r="U22" s="222">
        <v>0.10872</v>
      </c>
      <c r="V22" s="222">
        <f>ROUND(E22*U22,2)</f>
        <v>14.08</v>
      </c>
      <c r="W22" s="222"/>
      <c r="X22" s="222" t="s">
        <v>149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150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3" t="s">
        <v>169</v>
      </c>
      <c r="D23" s="223"/>
      <c r="E23" s="224"/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152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3" t="s">
        <v>170</v>
      </c>
      <c r="D24" s="223"/>
      <c r="E24" s="224">
        <v>21.018000000000001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152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20"/>
      <c r="B25" s="221"/>
      <c r="C25" s="253" t="s">
        <v>171</v>
      </c>
      <c r="D25" s="223"/>
      <c r="E25" s="224">
        <v>7.8120000000000003</v>
      </c>
      <c r="F25" s="222"/>
      <c r="G25" s="222"/>
      <c r="H25" s="222"/>
      <c r="I25" s="222"/>
      <c r="J25" s="222"/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222"/>
      <c r="X25" s="222"/>
      <c r="Y25" s="213"/>
      <c r="Z25" s="213"/>
      <c r="AA25" s="213"/>
      <c r="AB25" s="213"/>
      <c r="AC25" s="213"/>
      <c r="AD25" s="213"/>
      <c r="AE25" s="213"/>
      <c r="AF25" s="213"/>
      <c r="AG25" s="213" t="s">
        <v>152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3" t="s">
        <v>172</v>
      </c>
      <c r="D26" s="223"/>
      <c r="E26" s="224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152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3" t="s">
        <v>173</v>
      </c>
      <c r="D27" s="223"/>
      <c r="E27" s="224">
        <v>0.4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152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3" t="s">
        <v>174</v>
      </c>
      <c r="D28" s="223"/>
      <c r="E28" s="224">
        <v>1.68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152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3" t="s">
        <v>175</v>
      </c>
      <c r="D29" s="223"/>
      <c r="E29" s="224"/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152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3" t="s">
        <v>176</v>
      </c>
      <c r="D30" s="223"/>
      <c r="E30" s="224">
        <v>-3.1520000000000001</v>
      </c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152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3" t="s">
        <v>177</v>
      </c>
      <c r="D31" s="223"/>
      <c r="E31" s="224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152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3" t="s">
        <v>178</v>
      </c>
      <c r="D32" s="223"/>
      <c r="E32" s="224">
        <v>3.39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152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3" t="s">
        <v>179</v>
      </c>
      <c r="D33" s="223"/>
      <c r="E33" s="224">
        <v>2.06</v>
      </c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152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3" t="s">
        <v>180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152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3" t="s">
        <v>181</v>
      </c>
      <c r="D35" s="223"/>
      <c r="E35" s="224">
        <v>31.970800000000001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152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3" t="s">
        <v>182</v>
      </c>
      <c r="D36" s="223"/>
      <c r="E36" s="224">
        <v>13.994999999999999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152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3" t="s">
        <v>172</v>
      </c>
      <c r="D37" s="223"/>
      <c r="E37" s="224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152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3" t="s">
        <v>183</v>
      </c>
      <c r="D38" s="223"/>
      <c r="E38" s="224">
        <v>1.68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152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20"/>
      <c r="B39" s="221"/>
      <c r="C39" s="253" t="s">
        <v>173</v>
      </c>
      <c r="D39" s="223"/>
      <c r="E39" s="224">
        <v>0.4</v>
      </c>
      <c r="F39" s="222"/>
      <c r="G39" s="222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3"/>
      <c r="Z39" s="213"/>
      <c r="AA39" s="213"/>
      <c r="AB39" s="213"/>
      <c r="AC39" s="213"/>
      <c r="AD39" s="213"/>
      <c r="AE39" s="213"/>
      <c r="AF39" s="213"/>
      <c r="AG39" s="213" t="s">
        <v>152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3" t="s">
        <v>184</v>
      </c>
      <c r="D40" s="223"/>
      <c r="E40" s="224">
        <v>1.56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152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3" t="s">
        <v>173</v>
      </c>
      <c r="D41" s="223"/>
      <c r="E41" s="224">
        <v>0.4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152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3" t="s">
        <v>175</v>
      </c>
      <c r="D42" s="223"/>
      <c r="E42" s="224"/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152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3" t="s">
        <v>185</v>
      </c>
      <c r="D43" s="223"/>
      <c r="E43" s="224">
        <v>-1.5760000000000001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152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3" t="s">
        <v>186</v>
      </c>
      <c r="D44" s="223"/>
      <c r="E44" s="224">
        <v>-1.7729999999999999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152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3" t="s">
        <v>187</v>
      </c>
      <c r="D45" s="223"/>
      <c r="E45" s="224"/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152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3" t="s">
        <v>188</v>
      </c>
      <c r="D46" s="223"/>
      <c r="E46" s="224">
        <v>19.281600000000001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152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3" t="s">
        <v>189</v>
      </c>
      <c r="D47" s="223"/>
      <c r="E47" s="224">
        <v>32.136000000000003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152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3" t="s">
        <v>172</v>
      </c>
      <c r="D48" s="223"/>
      <c r="E48" s="224"/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152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3" t="s">
        <v>190</v>
      </c>
      <c r="D49" s="223"/>
      <c r="E49" s="224">
        <v>0.40400000000000003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152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3" t="s">
        <v>184</v>
      </c>
      <c r="D50" s="223"/>
      <c r="E50" s="224">
        <v>1.56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152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3" t="s">
        <v>175</v>
      </c>
      <c r="D51" s="223"/>
      <c r="E51" s="224"/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152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3" t="s">
        <v>186</v>
      </c>
      <c r="D52" s="223"/>
      <c r="E52" s="224">
        <v>-1.7729999999999999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152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3" t="s">
        <v>191</v>
      </c>
      <c r="D53" s="223"/>
      <c r="E53" s="224">
        <v>-1.9695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152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ht="22.5" outlineLevel="1" x14ac:dyDescent="0.2">
      <c r="A54" s="232">
        <v>5</v>
      </c>
      <c r="B54" s="233" t="s">
        <v>192</v>
      </c>
      <c r="C54" s="252" t="s">
        <v>193</v>
      </c>
      <c r="D54" s="234" t="s">
        <v>146</v>
      </c>
      <c r="E54" s="235">
        <v>23.582000000000001</v>
      </c>
      <c r="F54" s="236"/>
      <c r="G54" s="237">
        <f>ROUND(E54*F54,2)</f>
        <v>0</v>
      </c>
      <c r="H54" s="236"/>
      <c r="I54" s="237">
        <f>ROUND(E54*H54,2)</f>
        <v>0</v>
      </c>
      <c r="J54" s="236"/>
      <c r="K54" s="237">
        <f>ROUND(E54*J54,2)</f>
        <v>0</v>
      </c>
      <c r="L54" s="237">
        <v>15</v>
      </c>
      <c r="M54" s="237">
        <f>G54*(1+L54/100)</f>
        <v>0</v>
      </c>
      <c r="N54" s="237">
        <v>1.5810000000000001E-2</v>
      </c>
      <c r="O54" s="237">
        <f>ROUND(E54*N54,2)</f>
        <v>0.37</v>
      </c>
      <c r="P54" s="237">
        <v>0</v>
      </c>
      <c r="Q54" s="237">
        <f>ROUND(E54*P54,2)</f>
        <v>0</v>
      </c>
      <c r="R54" s="237" t="s">
        <v>163</v>
      </c>
      <c r="S54" s="237" t="s">
        <v>148</v>
      </c>
      <c r="T54" s="238" t="s">
        <v>148</v>
      </c>
      <c r="U54" s="222">
        <v>0.24845</v>
      </c>
      <c r="V54" s="222">
        <f>ROUND(E54*U54,2)</f>
        <v>5.86</v>
      </c>
      <c r="W54" s="222"/>
      <c r="X54" s="222" t="s">
        <v>149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150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5" t="s">
        <v>164</v>
      </c>
      <c r="D55" s="241"/>
      <c r="E55" s="241"/>
      <c r="F55" s="241"/>
      <c r="G55" s="241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165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3" t="s">
        <v>177</v>
      </c>
      <c r="D56" s="223"/>
      <c r="E56" s="224"/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152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3" t="s">
        <v>194</v>
      </c>
      <c r="D57" s="223"/>
      <c r="E57" s="224">
        <v>10.92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152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3" t="s">
        <v>195</v>
      </c>
      <c r="D58" s="223"/>
      <c r="E58" s="224">
        <v>14.238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152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3" t="s">
        <v>175</v>
      </c>
      <c r="D59" s="223"/>
      <c r="E59" s="224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152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3" t="s">
        <v>185</v>
      </c>
      <c r="D60" s="223"/>
      <c r="E60" s="224">
        <v>-1.5760000000000001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152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2">
        <v>6</v>
      </c>
      <c r="B61" s="233" t="s">
        <v>196</v>
      </c>
      <c r="C61" s="252" t="s">
        <v>197</v>
      </c>
      <c r="D61" s="234" t="s">
        <v>146</v>
      </c>
      <c r="E61" s="235">
        <v>0.63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15</v>
      </c>
      <c r="M61" s="237">
        <f>G61*(1+L61/100)</f>
        <v>0</v>
      </c>
      <c r="N61" s="237">
        <v>3.6069999999999998E-2</v>
      </c>
      <c r="O61" s="237">
        <f>ROUND(E61*N61,2)</f>
        <v>0.02</v>
      </c>
      <c r="P61" s="237">
        <v>0</v>
      </c>
      <c r="Q61" s="237">
        <f>ROUND(E61*P61,2)</f>
        <v>0</v>
      </c>
      <c r="R61" s="237" t="s">
        <v>163</v>
      </c>
      <c r="S61" s="237" t="s">
        <v>148</v>
      </c>
      <c r="T61" s="238" t="s">
        <v>148</v>
      </c>
      <c r="U61" s="222">
        <v>1.58036</v>
      </c>
      <c r="V61" s="222">
        <f>ROUND(E61*U61,2)</f>
        <v>1</v>
      </c>
      <c r="W61" s="222"/>
      <c r="X61" s="222" t="s">
        <v>149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150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4" t="s">
        <v>198</v>
      </c>
      <c r="D62" s="240"/>
      <c r="E62" s="240"/>
      <c r="F62" s="240"/>
      <c r="G62" s="240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157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3" t="s">
        <v>199</v>
      </c>
      <c r="D63" s="223"/>
      <c r="E63" s="224"/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152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3" t="s">
        <v>200</v>
      </c>
      <c r="D64" s="223"/>
      <c r="E64" s="224"/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152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3" t="s">
        <v>201</v>
      </c>
      <c r="D65" s="223"/>
      <c r="E65" s="224">
        <v>0.315</v>
      </c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152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3" t="s">
        <v>202</v>
      </c>
      <c r="D66" s="223"/>
      <c r="E66" s="224"/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152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3" t="s">
        <v>201</v>
      </c>
      <c r="D67" s="223"/>
      <c r="E67" s="224">
        <v>0.315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152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x14ac:dyDescent="0.2">
      <c r="A68" s="226" t="s">
        <v>142</v>
      </c>
      <c r="B68" s="227" t="s">
        <v>61</v>
      </c>
      <c r="C68" s="251" t="s">
        <v>62</v>
      </c>
      <c r="D68" s="228"/>
      <c r="E68" s="229"/>
      <c r="F68" s="230"/>
      <c r="G68" s="230">
        <f>SUMIF(AG69:AG76,"&lt;&gt;NOR",G69:G76)</f>
        <v>0</v>
      </c>
      <c r="H68" s="230"/>
      <c r="I68" s="230">
        <f>SUM(I69:I76)</f>
        <v>0</v>
      </c>
      <c r="J68" s="230"/>
      <c r="K68" s="230">
        <f>SUM(K69:K76)</f>
        <v>0</v>
      </c>
      <c r="L68" s="230"/>
      <c r="M68" s="230">
        <f>SUM(M69:M76)</f>
        <v>0</v>
      </c>
      <c r="N68" s="230"/>
      <c r="O68" s="230">
        <f>SUM(O69:O76)</f>
        <v>6.0000000000000005E-2</v>
      </c>
      <c r="P68" s="230"/>
      <c r="Q68" s="230">
        <f>SUM(Q69:Q76)</f>
        <v>0</v>
      </c>
      <c r="R68" s="230"/>
      <c r="S68" s="230"/>
      <c r="T68" s="231"/>
      <c r="U68" s="225"/>
      <c r="V68" s="225">
        <f>SUM(V69:V76)</f>
        <v>2.1</v>
      </c>
      <c r="W68" s="225"/>
      <c r="X68" s="225"/>
      <c r="AG68" t="s">
        <v>143</v>
      </c>
    </row>
    <row r="69" spans="1:60" outlineLevel="1" x14ac:dyDescent="0.2">
      <c r="A69" s="232">
        <v>7</v>
      </c>
      <c r="B69" s="233" t="s">
        <v>203</v>
      </c>
      <c r="C69" s="252" t="s">
        <v>204</v>
      </c>
      <c r="D69" s="234" t="s">
        <v>205</v>
      </c>
      <c r="E69" s="235">
        <v>1</v>
      </c>
      <c r="F69" s="236"/>
      <c r="G69" s="237">
        <f>ROUND(E69*F69,2)</f>
        <v>0</v>
      </c>
      <c r="H69" s="236"/>
      <c r="I69" s="237">
        <f>ROUND(E69*H69,2)</f>
        <v>0</v>
      </c>
      <c r="J69" s="236"/>
      <c r="K69" s="237">
        <f>ROUND(E69*J69,2)</f>
        <v>0</v>
      </c>
      <c r="L69" s="237">
        <v>15</v>
      </c>
      <c r="M69" s="237">
        <f>G69*(1+L69/100)</f>
        <v>0</v>
      </c>
      <c r="N69" s="237">
        <v>5.4109999999999998E-2</v>
      </c>
      <c r="O69" s="237">
        <f>ROUND(E69*N69,2)</f>
        <v>0.05</v>
      </c>
      <c r="P69" s="237">
        <v>0</v>
      </c>
      <c r="Q69" s="237">
        <f>ROUND(E69*P69,2)</f>
        <v>0</v>
      </c>
      <c r="R69" s="237" t="s">
        <v>163</v>
      </c>
      <c r="S69" s="237" t="s">
        <v>148</v>
      </c>
      <c r="T69" s="238" t="s">
        <v>148</v>
      </c>
      <c r="U69" s="222">
        <v>2.097</v>
      </c>
      <c r="V69" s="222">
        <f>ROUND(E69*U69,2)</f>
        <v>2.1</v>
      </c>
      <c r="W69" s="222"/>
      <c r="X69" s="222" t="s">
        <v>149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150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4" t="s">
        <v>206</v>
      </c>
      <c r="D70" s="240"/>
      <c r="E70" s="240"/>
      <c r="F70" s="240"/>
      <c r="G70" s="240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157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6" t="s">
        <v>164</v>
      </c>
      <c r="D71" s="242"/>
      <c r="E71" s="242"/>
      <c r="F71" s="242"/>
      <c r="G71" s="24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165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3" t="s">
        <v>207</v>
      </c>
      <c r="D72" s="223"/>
      <c r="E72" s="224"/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152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3" t="s">
        <v>208</v>
      </c>
      <c r="D73" s="223"/>
      <c r="E73" s="224">
        <v>1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152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ht="22.5" outlineLevel="1" x14ac:dyDescent="0.2">
      <c r="A74" s="232">
        <v>8</v>
      </c>
      <c r="B74" s="233" t="s">
        <v>209</v>
      </c>
      <c r="C74" s="252" t="s">
        <v>210</v>
      </c>
      <c r="D74" s="234" t="s">
        <v>205</v>
      </c>
      <c r="E74" s="235">
        <v>1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15</v>
      </c>
      <c r="M74" s="237">
        <f>G74*(1+L74/100)</f>
        <v>0</v>
      </c>
      <c r="N74" s="237">
        <v>1.3899999999999999E-2</v>
      </c>
      <c r="O74" s="237">
        <f>ROUND(E74*N74,2)</f>
        <v>0.01</v>
      </c>
      <c r="P74" s="237">
        <v>0</v>
      </c>
      <c r="Q74" s="237">
        <f>ROUND(E74*P74,2)</f>
        <v>0</v>
      </c>
      <c r="R74" s="237" t="s">
        <v>211</v>
      </c>
      <c r="S74" s="237" t="s">
        <v>148</v>
      </c>
      <c r="T74" s="238" t="s">
        <v>148</v>
      </c>
      <c r="U74" s="222">
        <v>0</v>
      </c>
      <c r="V74" s="222">
        <f>ROUND(E74*U74,2)</f>
        <v>0</v>
      </c>
      <c r="W74" s="222"/>
      <c r="X74" s="222" t="s">
        <v>212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213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3" t="s">
        <v>207</v>
      </c>
      <c r="D75" s="223"/>
      <c r="E75" s="224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152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3" t="s">
        <v>208</v>
      </c>
      <c r="D76" s="223"/>
      <c r="E76" s="224">
        <v>1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152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x14ac:dyDescent="0.2">
      <c r="A77" s="226" t="s">
        <v>142</v>
      </c>
      <c r="B77" s="227" t="s">
        <v>63</v>
      </c>
      <c r="C77" s="251" t="s">
        <v>64</v>
      </c>
      <c r="D77" s="228"/>
      <c r="E77" s="229"/>
      <c r="F77" s="230"/>
      <c r="G77" s="230">
        <f>SUMIF(AG78:AG81,"&lt;&gt;NOR",G78:G81)</f>
        <v>0</v>
      </c>
      <c r="H77" s="230"/>
      <c r="I77" s="230">
        <f>SUM(I78:I81)</f>
        <v>0</v>
      </c>
      <c r="J77" s="230"/>
      <c r="K77" s="230">
        <f>SUM(K78:K81)</f>
        <v>0</v>
      </c>
      <c r="L77" s="230"/>
      <c r="M77" s="230">
        <f>SUM(M78:M81)</f>
        <v>0</v>
      </c>
      <c r="N77" s="230"/>
      <c r="O77" s="230">
        <f>SUM(O78:O81)</f>
        <v>0.01</v>
      </c>
      <c r="P77" s="230"/>
      <c r="Q77" s="230">
        <f>SUM(Q78:Q81)</f>
        <v>0</v>
      </c>
      <c r="R77" s="230"/>
      <c r="S77" s="230"/>
      <c r="T77" s="231"/>
      <c r="U77" s="225"/>
      <c r="V77" s="225">
        <f>SUM(V78:V81)</f>
        <v>1.49</v>
      </c>
      <c r="W77" s="225"/>
      <c r="X77" s="225"/>
      <c r="AG77" t="s">
        <v>143</v>
      </c>
    </row>
    <row r="78" spans="1:60" outlineLevel="1" x14ac:dyDescent="0.2">
      <c r="A78" s="232">
        <v>9</v>
      </c>
      <c r="B78" s="233" t="s">
        <v>214</v>
      </c>
      <c r="C78" s="252" t="s">
        <v>215</v>
      </c>
      <c r="D78" s="234" t="s">
        <v>146</v>
      </c>
      <c r="E78" s="235">
        <v>6.98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15</v>
      </c>
      <c r="M78" s="237">
        <f>G78*(1+L78/100)</f>
        <v>0</v>
      </c>
      <c r="N78" s="237">
        <v>1.58E-3</v>
      </c>
      <c r="O78" s="237">
        <f>ROUND(E78*N78,2)</f>
        <v>0.01</v>
      </c>
      <c r="P78" s="237">
        <v>0</v>
      </c>
      <c r="Q78" s="237">
        <f>ROUND(E78*P78,2)</f>
        <v>0</v>
      </c>
      <c r="R78" s="237" t="s">
        <v>216</v>
      </c>
      <c r="S78" s="237" t="s">
        <v>148</v>
      </c>
      <c r="T78" s="238" t="s">
        <v>148</v>
      </c>
      <c r="U78" s="222">
        <v>0.214</v>
      </c>
      <c r="V78" s="222">
        <f>ROUND(E78*U78,2)</f>
        <v>1.49</v>
      </c>
      <c r="W78" s="222"/>
      <c r="X78" s="222" t="s">
        <v>149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150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3" t="s">
        <v>151</v>
      </c>
      <c r="D79" s="223"/>
      <c r="E79" s="224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152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3" t="s">
        <v>217</v>
      </c>
      <c r="D80" s="223"/>
      <c r="E80" s="224"/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152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3" t="s">
        <v>153</v>
      </c>
      <c r="D81" s="223"/>
      <c r="E81" s="224">
        <v>6.98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152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6" t="s">
        <v>142</v>
      </c>
      <c r="B82" s="227" t="s">
        <v>65</v>
      </c>
      <c r="C82" s="251" t="s">
        <v>66</v>
      </c>
      <c r="D82" s="228"/>
      <c r="E82" s="229"/>
      <c r="F82" s="230"/>
      <c r="G82" s="230">
        <f>SUMIF(AG83:AG92,"&lt;&gt;NOR",G83:G92)</f>
        <v>0</v>
      </c>
      <c r="H82" s="230"/>
      <c r="I82" s="230">
        <f>SUM(I83:I92)</f>
        <v>0</v>
      </c>
      <c r="J82" s="230"/>
      <c r="K82" s="230">
        <f>SUM(K83:K92)</f>
        <v>0</v>
      </c>
      <c r="L82" s="230"/>
      <c r="M82" s="230">
        <f>SUM(M83:M92)</f>
        <v>0</v>
      </c>
      <c r="N82" s="230"/>
      <c r="O82" s="230">
        <f>SUM(O83:O92)</f>
        <v>0</v>
      </c>
      <c r="P82" s="230"/>
      <c r="Q82" s="230">
        <f>SUM(Q83:Q92)</f>
        <v>0</v>
      </c>
      <c r="R82" s="230"/>
      <c r="S82" s="230"/>
      <c r="T82" s="231"/>
      <c r="U82" s="225"/>
      <c r="V82" s="225">
        <f>SUM(V83:V92)</f>
        <v>13.6</v>
      </c>
      <c r="W82" s="225"/>
      <c r="X82" s="225"/>
      <c r="AG82" t="s">
        <v>143</v>
      </c>
    </row>
    <row r="83" spans="1:60" ht="56.25" outlineLevel="1" x14ac:dyDescent="0.2">
      <c r="A83" s="232">
        <v>10</v>
      </c>
      <c r="B83" s="233" t="s">
        <v>218</v>
      </c>
      <c r="C83" s="252" t="s">
        <v>219</v>
      </c>
      <c r="D83" s="234" t="s">
        <v>146</v>
      </c>
      <c r="E83" s="235">
        <v>38.72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15</v>
      </c>
      <c r="M83" s="237">
        <f>G83*(1+L83/100)</f>
        <v>0</v>
      </c>
      <c r="N83" s="237">
        <v>4.0000000000000003E-5</v>
      </c>
      <c r="O83" s="237">
        <f>ROUND(E83*N83,2)</f>
        <v>0</v>
      </c>
      <c r="P83" s="237">
        <v>0</v>
      </c>
      <c r="Q83" s="237">
        <f>ROUND(E83*P83,2)</f>
        <v>0</v>
      </c>
      <c r="R83" s="237" t="s">
        <v>147</v>
      </c>
      <c r="S83" s="237" t="s">
        <v>148</v>
      </c>
      <c r="T83" s="238" t="s">
        <v>148</v>
      </c>
      <c r="U83" s="222">
        <v>0.308</v>
      </c>
      <c r="V83" s="222">
        <f>ROUND(E83*U83,2)</f>
        <v>11.93</v>
      </c>
      <c r="W83" s="222"/>
      <c r="X83" s="222" t="s">
        <v>149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150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3" t="s">
        <v>220</v>
      </c>
      <c r="D84" s="223"/>
      <c r="E84" s="224"/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152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3" t="s">
        <v>221</v>
      </c>
      <c r="D85" s="223"/>
      <c r="E85" s="224">
        <v>38.72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152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32">
        <v>11</v>
      </c>
      <c r="B86" s="233" t="s">
        <v>222</v>
      </c>
      <c r="C86" s="252" t="s">
        <v>223</v>
      </c>
      <c r="D86" s="234" t="s">
        <v>146</v>
      </c>
      <c r="E86" s="235">
        <v>3.9195000000000002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15</v>
      </c>
      <c r="M86" s="237">
        <f>G86*(1+L86/100)</f>
        <v>0</v>
      </c>
      <c r="N86" s="237">
        <v>1.0000000000000001E-5</v>
      </c>
      <c r="O86" s="237">
        <f>ROUND(E86*N86,2)</f>
        <v>0</v>
      </c>
      <c r="P86" s="237">
        <v>0</v>
      </c>
      <c r="Q86" s="237">
        <f>ROUND(E86*P86,2)</f>
        <v>0</v>
      </c>
      <c r="R86" s="237" t="s">
        <v>163</v>
      </c>
      <c r="S86" s="237" t="s">
        <v>148</v>
      </c>
      <c r="T86" s="238" t="s">
        <v>148</v>
      </c>
      <c r="U86" s="222">
        <v>0.13</v>
      </c>
      <c r="V86" s="222">
        <f>ROUND(E86*U86,2)</f>
        <v>0.51</v>
      </c>
      <c r="W86" s="222"/>
      <c r="X86" s="222" t="s">
        <v>149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150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3" t="s">
        <v>158</v>
      </c>
      <c r="D87" s="223"/>
      <c r="E87" s="224"/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152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3" t="s">
        <v>159</v>
      </c>
      <c r="D88" s="223"/>
      <c r="E88" s="224">
        <v>1.9695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152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3" t="s">
        <v>160</v>
      </c>
      <c r="D89" s="223"/>
      <c r="E89" s="224">
        <v>1.95</v>
      </c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152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32">
        <v>12</v>
      </c>
      <c r="B90" s="233" t="s">
        <v>224</v>
      </c>
      <c r="C90" s="252" t="s">
        <v>225</v>
      </c>
      <c r="D90" s="234" t="s">
        <v>146</v>
      </c>
      <c r="E90" s="235">
        <v>77.44</v>
      </c>
      <c r="F90" s="236"/>
      <c r="G90" s="237">
        <f>ROUND(E90*F90,2)</f>
        <v>0</v>
      </c>
      <c r="H90" s="236"/>
      <c r="I90" s="237">
        <f>ROUND(E90*H90,2)</f>
        <v>0</v>
      </c>
      <c r="J90" s="236"/>
      <c r="K90" s="237">
        <f>ROUND(E90*J90,2)</f>
        <v>0</v>
      </c>
      <c r="L90" s="237">
        <v>15</v>
      </c>
      <c r="M90" s="237">
        <f>G90*(1+L90/100)</f>
        <v>0</v>
      </c>
      <c r="N90" s="237">
        <v>0</v>
      </c>
      <c r="O90" s="237">
        <f>ROUND(E90*N90,2)</f>
        <v>0</v>
      </c>
      <c r="P90" s="237">
        <v>0</v>
      </c>
      <c r="Q90" s="237">
        <f>ROUND(E90*P90,2)</f>
        <v>0</v>
      </c>
      <c r="R90" s="237" t="s">
        <v>163</v>
      </c>
      <c r="S90" s="237" t="s">
        <v>148</v>
      </c>
      <c r="T90" s="238" t="s">
        <v>148</v>
      </c>
      <c r="U90" s="222">
        <v>1.4999999999999999E-2</v>
      </c>
      <c r="V90" s="222">
        <f>ROUND(E90*U90,2)</f>
        <v>1.1599999999999999</v>
      </c>
      <c r="W90" s="222"/>
      <c r="X90" s="222" t="s">
        <v>149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150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3" t="s">
        <v>158</v>
      </c>
      <c r="D91" s="223"/>
      <c r="E91" s="224"/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152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20"/>
      <c r="B92" s="221"/>
      <c r="C92" s="253" t="s">
        <v>226</v>
      </c>
      <c r="D92" s="223"/>
      <c r="E92" s="224">
        <v>77.44</v>
      </c>
      <c r="F92" s="222"/>
      <c r="G92" s="222"/>
      <c r="H92" s="222"/>
      <c r="I92" s="222"/>
      <c r="J92" s="222"/>
      <c r="K92" s="222"/>
      <c r="L92" s="222"/>
      <c r="M92" s="222"/>
      <c r="N92" s="222"/>
      <c r="O92" s="222"/>
      <c r="P92" s="222"/>
      <c r="Q92" s="222"/>
      <c r="R92" s="222"/>
      <c r="S92" s="222"/>
      <c r="T92" s="222"/>
      <c r="U92" s="222"/>
      <c r="V92" s="222"/>
      <c r="W92" s="222"/>
      <c r="X92" s="222"/>
      <c r="Y92" s="213"/>
      <c r="Z92" s="213"/>
      <c r="AA92" s="213"/>
      <c r="AB92" s="213"/>
      <c r="AC92" s="213"/>
      <c r="AD92" s="213"/>
      <c r="AE92" s="213"/>
      <c r="AF92" s="213"/>
      <c r="AG92" s="213" t="s">
        <v>152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226" t="s">
        <v>142</v>
      </c>
      <c r="B93" s="227" t="s">
        <v>67</v>
      </c>
      <c r="C93" s="251" t="s">
        <v>68</v>
      </c>
      <c r="D93" s="228"/>
      <c r="E93" s="229"/>
      <c r="F93" s="230"/>
      <c r="G93" s="230">
        <f>SUMIF(AG94:AG120,"&lt;&gt;NOR",G94:G120)</f>
        <v>0</v>
      </c>
      <c r="H93" s="230"/>
      <c r="I93" s="230">
        <f>SUM(I94:I120)</f>
        <v>0</v>
      </c>
      <c r="J93" s="230"/>
      <c r="K93" s="230">
        <f>SUM(K94:K120)</f>
        <v>0</v>
      </c>
      <c r="L93" s="230"/>
      <c r="M93" s="230">
        <f>SUM(M94:M120)</f>
        <v>0</v>
      </c>
      <c r="N93" s="230"/>
      <c r="O93" s="230">
        <f>SUM(O94:O120)</f>
        <v>0.01</v>
      </c>
      <c r="P93" s="230"/>
      <c r="Q93" s="230">
        <f>SUM(Q94:Q120)</f>
        <v>1.6099999999999999</v>
      </c>
      <c r="R93" s="230"/>
      <c r="S93" s="230"/>
      <c r="T93" s="231"/>
      <c r="U93" s="225"/>
      <c r="V93" s="225">
        <f>SUM(V94:V120)</f>
        <v>18.240000000000002</v>
      </c>
      <c r="W93" s="225"/>
      <c r="X93" s="225"/>
      <c r="AG93" t="s">
        <v>143</v>
      </c>
    </row>
    <row r="94" spans="1:60" outlineLevel="1" x14ac:dyDescent="0.2">
      <c r="A94" s="232">
        <v>13</v>
      </c>
      <c r="B94" s="233" t="s">
        <v>227</v>
      </c>
      <c r="C94" s="252" t="s">
        <v>228</v>
      </c>
      <c r="D94" s="234" t="s">
        <v>205</v>
      </c>
      <c r="E94" s="235">
        <v>8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15</v>
      </c>
      <c r="M94" s="237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7" t="s">
        <v>229</v>
      </c>
      <c r="S94" s="237" t="s">
        <v>148</v>
      </c>
      <c r="T94" s="238" t="s">
        <v>148</v>
      </c>
      <c r="U94" s="222">
        <v>0.05</v>
      </c>
      <c r="V94" s="222">
        <f>ROUND(E94*U94,2)</f>
        <v>0.4</v>
      </c>
      <c r="W94" s="222"/>
      <c r="X94" s="222" t="s">
        <v>149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150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4" t="s">
        <v>230</v>
      </c>
      <c r="D95" s="240"/>
      <c r="E95" s="240"/>
      <c r="F95" s="240"/>
      <c r="G95" s="240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157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3" t="s">
        <v>231</v>
      </c>
      <c r="D96" s="223"/>
      <c r="E96" s="224"/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152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3" t="s">
        <v>232</v>
      </c>
      <c r="D97" s="223"/>
      <c r="E97" s="224">
        <v>8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152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32">
        <v>14</v>
      </c>
      <c r="B98" s="233" t="s">
        <v>233</v>
      </c>
      <c r="C98" s="252" t="s">
        <v>234</v>
      </c>
      <c r="D98" s="234" t="s">
        <v>146</v>
      </c>
      <c r="E98" s="235">
        <v>3.9195000000000002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15</v>
      </c>
      <c r="M98" s="237">
        <f>G98*(1+L98/100)</f>
        <v>0</v>
      </c>
      <c r="N98" s="237">
        <v>1E-3</v>
      </c>
      <c r="O98" s="237">
        <f>ROUND(E98*N98,2)</f>
        <v>0</v>
      </c>
      <c r="P98" s="237">
        <v>3.1E-2</v>
      </c>
      <c r="Q98" s="237">
        <f>ROUND(E98*P98,2)</f>
        <v>0.12</v>
      </c>
      <c r="R98" s="237" t="s">
        <v>229</v>
      </c>
      <c r="S98" s="237" t="s">
        <v>148</v>
      </c>
      <c r="T98" s="238" t="s">
        <v>148</v>
      </c>
      <c r="U98" s="222">
        <v>0.33100000000000002</v>
      </c>
      <c r="V98" s="222">
        <f>ROUND(E98*U98,2)</f>
        <v>1.3</v>
      </c>
      <c r="W98" s="222"/>
      <c r="X98" s="222" t="s">
        <v>149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150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4" t="s">
        <v>235</v>
      </c>
      <c r="D99" s="240"/>
      <c r="E99" s="240"/>
      <c r="F99" s="240"/>
      <c r="G99" s="240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157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3" t="s">
        <v>236</v>
      </c>
      <c r="D100" s="223"/>
      <c r="E100" s="224"/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152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3" t="s">
        <v>159</v>
      </c>
      <c r="D101" s="223"/>
      <c r="E101" s="224">
        <v>1.9695</v>
      </c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152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3" t="s">
        <v>160</v>
      </c>
      <c r="D102" s="223"/>
      <c r="E102" s="224">
        <v>1.95</v>
      </c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152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32">
        <v>15</v>
      </c>
      <c r="B103" s="233" t="s">
        <v>237</v>
      </c>
      <c r="C103" s="252" t="s">
        <v>238</v>
      </c>
      <c r="D103" s="234" t="s">
        <v>146</v>
      </c>
      <c r="E103" s="235">
        <v>3.3490000000000002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15</v>
      </c>
      <c r="M103" s="237">
        <f>G103*(1+L103/100)</f>
        <v>0</v>
      </c>
      <c r="N103" s="237">
        <v>1.17E-3</v>
      </c>
      <c r="O103" s="237">
        <f>ROUND(E103*N103,2)</f>
        <v>0</v>
      </c>
      <c r="P103" s="237">
        <v>8.7999999999999995E-2</v>
      </c>
      <c r="Q103" s="237">
        <f>ROUND(E103*P103,2)</f>
        <v>0.28999999999999998</v>
      </c>
      <c r="R103" s="237" t="s">
        <v>229</v>
      </c>
      <c r="S103" s="237" t="s">
        <v>148</v>
      </c>
      <c r="T103" s="238" t="s">
        <v>148</v>
      </c>
      <c r="U103" s="222">
        <v>0.55600000000000005</v>
      </c>
      <c r="V103" s="222">
        <f>ROUND(E103*U103,2)</f>
        <v>1.86</v>
      </c>
      <c r="W103" s="222"/>
      <c r="X103" s="222" t="s">
        <v>149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150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20"/>
      <c r="B104" s="221"/>
      <c r="C104" s="254" t="s">
        <v>235</v>
      </c>
      <c r="D104" s="240"/>
      <c r="E104" s="240"/>
      <c r="F104" s="240"/>
      <c r="G104" s="240"/>
      <c r="H104" s="222"/>
      <c r="I104" s="222"/>
      <c r="J104" s="222"/>
      <c r="K104" s="222"/>
      <c r="L104" s="222"/>
      <c r="M104" s="222"/>
      <c r="N104" s="222"/>
      <c r="O104" s="222"/>
      <c r="P104" s="222"/>
      <c r="Q104" s="222"/>
      <c r="R104" s="222"/>
      <c r="S104" s="222"/>
      <c r="T104" s="222"/>
      <c r="U104" s="222"/>
      <c r="V104" s="222"/>
      <c r="W104" s="222"/>
      <c r="X104" s="222"/>
      <c r="Y104" s="213"/>
      <c r="Z104" s="213"/>
      <c r="AA104" s="213"/>
      <c r="AB104" s="213"/>
      <c r="AC104" s="213"/>
      <c r="AD104" s="213"/>
      <c r="AE104" s="213"/>
      <c r="AF104" s="213"/>
      <c r="AG104" s="213" t="s">
        <v>157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3" t="s">
        <v>231</v>
      </c>
      <c r="D105" s="223"/>
      <c r="E105" s="224"/>
      <c r="F105" s="222"/>
      <c r="G105" s="222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152</v>
      </c>
      <c r="AH105" s="213">
        <v>0</v>
      </c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3" t="s">
        <v>239</v>
      </c>
      <c r="D106" s="223"/>
      <c r="E106" s="224">
        <v>1.5760000000000001</v>
      </c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152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3" t="s">
        <v>240</v>
      </c>
      <c r="D107" s="223"/>
      <c r="E107" s="224">
        <v>1.7729999999999999</v>
      </c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152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33.75" outlineLevel="1" x14ac:dyDescent="0.2">
      <c r="A108" s="232">
        <v>16</v>
      </c>
      <c r="B108" s="233" t="s">
        <v>241</v>
      </c>
      <c r="C108" s="252" t="s">
        <v>242</v>
      </c>
      <c r="D108" s="234" t="s">
        <v>146</v>
      </c>
      <c r="E108" s="235">
        <v>1</v>
      </c>
      <c r="F108" s="236"/>
      <c r="G108" s="237">
        <f>ROUND(E108*F108,2)</f>
        <v>0</v>
      </c>
      <c r="H108" s="236"/>
      <c r="I108" s="237">
        <f>ROUND(E108*H108,2)</f>
        <v>0</v>
      </c>
      <c r="J108" s="236"/>
      <c r="K108" s="237">
        <f>ROUND(E108*J108,2)</f>
        <v>0</v>
      </c>
      <c r="L108" s="237">
        <v>15</v>
      </c>
      <c r="M108" s="237">
        <f>G108*(1+L108/100)</f>
        <v>0</v>
      </c>
      <c r="N108" s="237">
        <v>1.17E-3</v>
      </c>
      <c r="O108" s="237">
        <f>ROUND(E108*N108,2)</f>
        <v>0</v>
      </c>
      <c r="P108" s="237">
        <v>7.5999999999999998E-2</v>
      </c>
      <c r="Q108" s="237">
        <f>ROUND(E108*P108,2)</f>
        <v>0.08</v>
      </c>
      <c r="R108" s="237" t="s">
        <v>229</v>
      </c>
      <c r="S108" s="237" t="s">
        <v>148</v>
      </c>
      <c r="T108" s="238" t="s">
        <v>148</v>
      </c>
      <c r="U108" s="222">
        <v>0.93899999999999995</v>
      </c>
      <c r="V108" s="222">
        <f>ROUND(E108*U108,2)</f>
        <v>0.94</v>
      </c>
      <c r="W108" s="222"/>
      <c r="X108" s="222" t="s">
        <v>149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150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3" t="s">
        <v>243</v>
      </c>
      <c r="D109" s="223"/>
      <c r="E109" s="224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152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3" t="s">
        <v>208</v>
      </c>
      <c r="D110" s="223"/>
      <c r="E110" s="224">
        <v>1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152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ht="22.5" outlineLevel="1" x14ac:dyDescent="0.2">
      <c r="A111" s="232">
        <v>17</v>
      </c>
      <c r="B111" s="233" t="s">
        <v>244</v>
      </c>
      <c r="C111" s="252" t="s">
        <v>245</v>
      </c>
      <c r="D111" s="234" t="s">
        <v>246</v>
      </c>
      <c r="E111" s="235">
        <v>17.920000000000002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15</v>
      </c>
      <c r="M111" s="237">
        <f>G111*(1+L111/100)</f>
        <v>0</v>
      </c>
      <c r="N111" s="237">
        <v>4.8999999999999998E-4</v>
      </c>
      <c r="O111" s="237">
        <f>ROUND(E111*N111,2)</f>
        <v>0.01</v>
      </c>
      <c r="P111" s="237">
        <v>5.3999999999999999E-2</v>
      </c>
      <c r="Q111" s="237">
        <f>ROUND(E111*P111,2)</f>
        <v>0.97</v>
      </c>
      <c r="R111" s="237" t="s">
        <v>229</v>
      </c>
      <c r="S111" s="237" t="s">
        <v>148</v>
      </c>
      <c r="T111" s="238" t="s">
        <v>148</v>
      </c>
      <c r="U111" s="222">
        <v>0.72899999999999998</v>
      </c>
      <c r="V111" s="222">
        <f>ROUND(E111*U111,2)</f>
        <v>13.06</v>
      </c>
      <c r="W111" s="222"/>
      <c r="X111" s="222" t="s">
        <v>149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150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20"/>
      <c r="B112" s="221"/>
      <c r="C112" s="255" t="s">
        <v>247</v>
      </c>
      <c r="D112" s="241"/>
      <c r="E112" s="241"/>
      <c r="F112" s="241"/>
      <c r="G112" s="241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3"/>
      <c r="Z112" s="213"/>
      <c r="AA112" s="213"/>
      <c r="AB112" s="213"/>
      <c r="AC112" s="213"/>
      <c r="AD112" s="213"/>
      <c r="AE112" s="213"/>
      <c r="AF112" s="213"/>
      <c r="AG112" s="213" t="s">
        <v>165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3" t="s">
        <v>248</v>
      </c>
      <c r="D113" s="223"/>
      <c r="E113" s="224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152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3" t="s">
        <v>249</v>
      </c>
      <c r="D114" s="223"/>
      <c r="E114" s="224">
        <v>7.56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152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3" t="s">
        <v>202</v>
      </c>
      <c r="D115" s="223"/>
      <c r="E115" s="224"/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152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20"/>
      <c r="B116" s="221"/>
      <c r="C116" s="253" t="s">
        <v>250</v>
      </c>
      <c r="D116" s="223"/>
      <c r="E116" s="224">
        <v>10.36</v>
      </c>
      <c r="F116" s="222"/>
      <c r="G116" s="222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3"/>
      <c r="Z116" s="213"/>
      <c r="AA116" s="213"/>
      <c r="AB116" s="213"/>
      <c r="AC116" s="213"/>
      <c r="AD116" s="213"/>
      <c r="AE116" s="213"/>
      <c r="AF116" s="213"/>
      <c r="AG116" s="213" t="s">
        <v>152</v>
      </c>
      <c r="AH116" s="213">
        <v>0</v>
      </c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ht="22.5" outlineLevel="1" x14ac:dyDescent="0.2">
      <c r="A117" s="232">
        <v>18</v>
      </c>
      <c r="B117" s="233" t="s">
        <v>251</v>
      </c>
      <c r="C117" s="252" t="s">
        <v>252</v>
      </c>
      <c r="D117" s="234" t="s">
        <v>146</v>
      </c>
      <c r="E117" s="235">
        <v>2.25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15</v>
      </c>
      <c r="M117" s="237">
        <f>G117*(1+L117/100)</f>
        <v>0</v>
      </c>
      <c r="N117" s="237">
        <v>0</v>
      </c>
      <c r="O117" s="237">
        <f>ROUND(E117*N117,2)</f>
        <v>0</v>
      </c>
      <c r="P117" s="237">
        <v>6.8000000000000005E-2</v>
      </c>
      <c r="Q117" s="237">
        <f>ROUND(E117*P117,2)</f>
        <v>0.15</v>
      </c>
      <c r="R117" s="237" t="s">
        <v>229</v>
      </c>
      <c r="S117" s="237" t="s">
        <v>148</v>
      </c>
      <c r="T117" s="238" t="s">
        <v>148</v>
      </c>
      <c r="U117" s="222">
        <v>0.3</v>
      </c>
      <c r="V117" s="222">
        <f>ROUND(E117*U117,2)</f>
        <v>0.68</v>
      </c>
      <c r="W117" s="222"/>
      <c r="X117" s="222" t="s">
        <v>149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150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20"/>
      <c r="B118" s="221"/>
      <c r="C118" s="254" t="s">
        <v>253</v>
      </c>
      <c r="D118" s="240"/>
      <c r="E118" s="240"/>
      <c r="F118" s="240"/>
      <c r="G118" s="240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3"/>
      <c r="Z118" s="213"/>
      <c r="AA118" s="213"/>
      <c r="AB118" s="213"/>
      <c r="AC118" s="213"/>
      <c r="AD118" s="213"/>
      <c r="AE118" s="213"/>
      <c r="AF118" s="213"/>
      <c r="AG118" s="213" t="s">
        <v>157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3" t="s">
        <v>254</v>
      </c>
      <c r="D119" s="223"/>
      <c r="E119" s="224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152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3" t="s">
        <v>255</v>
      </c>
      <c r="D120" s="223"/>
      <c r="E120" s="224">
        <v>2.25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152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x14ac:dyDescent="0.2">
      <c r="A121" s="226" t="s">
        <v>142</v>
      </c>
      <c r="B121" s="227" t="s">
        <v>69</v>
      </c>
      <c r="C121" s="251" t="s">
        <v>70</v>
      </c>
      <c r="D121" s="228"/>
      <c r="E121" s="229"/>
      <c r="F121" s="230"/>
      <c r="G121" s="230">
        <f>SUMIF(AG122:AG125,"&lt;&gt;NOR",G122:G125)</f>
        <v>0</v>
      </c>
      <c r="H121" s="230"/>
      <c r="I121" s="230">
        <f>SUM(I122:I125)</f>
        <v>0</v>
      </c>
      <c r="J121" s="230"/>
      <c r="K121" s="230">
        <f>SUM(K122:K125)</f>
        <v>0</v>
      </c>
      <c r="L121" s="230"/>
      <c r="M121" s="230">
        <f>SUM(M122:M125)</f>
        <v>0</v>
      </c>
      <c r="N121" s="230"/>
      <c r="O121" s="230">
        <f>SUM(O122:O125)</f>
        <v>0</v>
      </c>
      <c r="P121" s="230"/>
      <c r="Q121" s="230">
        <f>SUM(Q122:Q125)</f>
        <v>0</v>
      </c>
      <c r="R121" s="230"/>
      <c r="S121" s="230"/>
      <c r="T121" s="231"/>
      <c r="U121" s="225"/>
      <c r="V121" s="225">
        <f>SUM(V122:V125)</f>
        <v>0.87</v>
      </c>
      <c r="W121" s="225"/>
      <c r="X121" s="225"/>
      <c r="AG121" t="s">
        <v>143</v>
      </c>
    </row>
    <row r="122" spans="1:60" outlineLevel="1" x14ac:dyDescent="0.2">
      <c r="A122" s="232">
        <v>19</v>
      </c>
      <c r="B122" s="233" t="s">
        <v>256</v>
      </c>
      <c r="C122" s="252" t="s">
        <v>257</v>
      </c>
      <c r="D122" s="234" t="s">
        <v>258</v>
      </c>
      <c r="E122" s="235">
        <v>2.7452700000000001</v>
      </c>
      <c r="F122" s="236"/>
      <c r="G122" s="237">
        <f>ROUND(E122*F122,2)</f>
        <v>0</v>
      </c>
      <c r="H122" s="236"/>
      <c r="I122" s="237">
        <f>ROUND(E122*H122,2)</f>
        <v>0</v>
      </c>
      <c r="J122" s="236"/>
      <c r="K122" s="237">
        <f>ROUND(E122*J122,2)</f>
        <v>0</v>
      </c>
      <c r="L122" s="237">
        <v>15</v>
      </c>
      <c r="M122" s="237">
        <f>G122*(1+L122/100)</f>
        <v>0</v>
      </c>
      <c r="N122" s="237">
        <v>0</v>
      </c>
      <c r="O122" s="237">
        <f>ROUND(E122*N122,2)</f>
        <v>0</v>
      </c>
      <c r="P122" s="237">
        <v>0</v>
      </c>
      <c r="Q122" s="237">
        <f>ROUND(E122*P122,2)</f>
        <v>0</v>
      </c>
      <c r="R122" s="237" t="s">
        <v>147</v>
      </c>
      <c r="S122" s="237" t="s">
        <v>148</v>
      </c>
      <c r="T122" s="238" t="s">
        <v>148</v>
      </c>
      <c r="U122" s="222">
        <v>0.317</v>
      </c>
      <c r="V122" s="222">
        <f>ROUND(E122*U122,2)</f>
        <v>0.87</v>
      </c>
      <c r="W122" s="222"/>
      <c r="X122" s="222" t="s">
        <v>149</v>
      </c>
      <c r="Y122" s="213"/>
      <c r="Z122" s="213"/>
      <c r="AA122" s="213"/>
      <c r="AB122" s="213"/>
      <c r="AC122" s="213"/>
      <c r="AD122" s="213"/>
      <c r="AE122" s="213"/>
      <c r="AF122" s="213"/>
      <c r="AG122" s="213" t="s">
        <v>150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ht="22.5" outlineLevel="1" x14ac:dyDescent="0.2">
      <c r="A123" s="220"/>
      <c r="B123" s="221"/>
      <c r="C123" s="254" t="s">
        <v>259</v>
      </c>
      <c r="D123" s="240"/>
      <c r="E123" s="240"/>
      <c r="F123" s="240"/>
      <c r="G123" s="240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157</v>
      </c>
      <c r="AH123" s="213"/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39" t="str">
        <f>C123</f>
        <v>přesun hmot pro budovy občanské výstavby (JKSO 801), budovy pro bydlení (JKSO 803) budovy pro výrobu a služby (JKSO 812) s nosnou svislou konstrukcí zděnou z cihel nebo tvárnic nebo kovovou</v>
      </c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53" t="s">
        <v>260</v>
      </c>
      <c r="D124" s="223"/>
      <c r="E124" s="224"/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152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20"/>
      <c r="B125" s="221"/>
      <c r="C125" s="253" t="s">
        <v>261</v>
      </c>
      <c r="D125" s="223"/>
      <c r="E125" s="224">
        <v>2.7452700000000001</v>
      </c>
      <c r="F125" s="222"/>
      <c r="G125" s="222"/>
      <c r="H125" s="222"/>
      <c r="I125" s="222"/>
      <c r="J125" s="222"/>
      <c r="K125" s="222"/>
      <c r="L125" s="222"/>
      <c r="M125" s="222"/>
      <c r="N125" s="222"/>
      <c r="O125" s="222"/>
      <c r="P125" s="222"/>
      <c r="Q125" s="222"/>
      <c r="R125" s="222"/>
      <c r="S125" s="222"/>
      <c r="T125" s="222"/>
      <c r="U125" s="222"/>
      <c r="V125" s="222"/>
      <c r="W125" s="222"/>
      <c r="X125" s="222"/>
      <c r="Y125" s="213"/>
      <c r="Z125" s="213"/>
      <c r="AA125" s="213"/>
      <c r="AB125" s="213"/>
      <c r="AC125" s="213"/>
      <c r="AD125" s="213"/>
      <c r="AE125" s="213"/>
      <c r="AF125" s="213"/>
      <c r="AG125" s="213" t="s">
        <v>152</v>
      </c>
      <c r="AH125" s="213">
        <v>0</v>
      </c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x14ac:dyDescent="0.2">
      <c r="A126" s="226" t="s">
        <v>142</v>
      </c>
      <c r="B126" s="227" t="s">
        <v>71</v>
      </c>
      <c r="C126" s="251" t="s">
        <v>72</v>
      </c>
      <c r="D126" s="228"/>
      <c r="E126" s="229"/>
      <c r="F126" s="230"/>
      <c r="G126" s="230">
        <f>SUMIF(AG127:AG138,"&lt;&gt;NOR",G127:G138)</f>
        <v>0</v>
      </c>
      <c r="H126" s="230"/>
      <c r="I126" s="230">
        <f>SUM(I127:I138)</f>
        <v>0</v>
      </c>
      <c r="J126" s="230"/>
      <c r="K126" s="230">
        <f>SUM(K127:K138)</f>
        <v>0</v>
      </c>
      <c r="L126" s="230"/>
      <c r="M126" s="230">
        <f>SUM(M127:M138)</f>
        <v>0</v>
      </c>
      <c r="N126" s="230"/>
      <c r="O126" s="230">
        <f>SUM(O127:O138)</f>
        <v>0.05</v>
      </c>
      <c r="P126" s="230"/>
      <c r="Q126" s="230">
        <f>SUM(Q127:Q138)</f>
        <v>0</v>
      </c>
      <c r="R126" s="230"/>
      <c r="S126" s="230"/>
      <c r="T126" s="231"/>
      <c r="U126" s="225"/>
      <c r="V126" s="225">
        <f>SUM(V127:V138)</f>
        <v>5.73</v>
      </c>
      <c r="W126" s="225"/>
      <c r="X126" s="225"/>
      <c r="AG126" t="s">
        <v>143</v>
      </c>
    </row>
    <row r="127" spans="1:60" outlineLevel="1" x14ac:dyDescent="0.2">
      <c r="A127" s="232">
        <v>20</v>
      </c>
      <c r="B127" s="233" t="s">
        <v>262</v>
      </c>
      <c r="C127" s="252" t="s">
        <v>263</v>
      </c>
      <c r="D127" s="234" t="s">
        <v>146</v>
      </c>
      <c r="E127" s="235">
        <v>14.89</v>
      </c>
      <c r="F127" s="236"/>
      <c r="G127" s="237">
        <f>ROUND(E127*F127,2)</f>
        <v>0</v>
      </c>
      <c r="H127" s="236"/>
      <c r="I127" s="237">
        <f>ROUND(E127*H127,2)</f>
        <v>0</v>
      </c>
      <c r="J127" s="236"/>
      <c r="K127" s="237">
        <f>ROUND(E127*J127,2)</f>
        <v>0</v>
      </c>
      <c r="L127" s="237">
        <v>15</v>
      </c>
      <c r="M127" s="237">
        <f>G127*(1+L127/100)</f>
        <v>0</v>
      </c>
      <c r="N127" s="237">
        <v>3.3999999999999998E-3</v>
      </c>
      <c r="O127" s="237">
        <f>ROUND(E127*N127,2)</f>
        <v>0.05</v>
      </c>
      <c r="P127" s="237">
        <v>0</v>
      </c>
      <c r="Q127" s="237">
        <f>ROUND(E127*P127,2)</f>
        <v>0</v>
      </c>
      <c r="R127" s="237" t="s">
        <v>264</v>
      </c>
      <c r="S127" s="237" t="s">
        <v>148</v>
      </c>
      <c r="T127" s="238" t="s">
        <v>148</v>
      </c>
      <c r="U127" s="222">
        <v>0.38500000000000001</v>
      </c>
      <c r="V127" s="222">
        <f>ROUND(E127*U127,2)</f>
        <v>5.73</v>
      </c>
      <c r="W127" s="222"/>
      <c r="X127" s="222" t="s">
        <v>149</v>
      </c>
      <c r="Y127" s="213"/>
      <c r="Z127" s="213"/>
      <c r="AA127" s="213"/>
      <c r="AB127" s="213"/>
      <c r="AC127" s="213"/>
      <c r="AD127" s="213"/>
      <c r="AE127" s="213"/>
      <c r="AF127" s="213"/>
      <c r="AG127" s="213" t="s">
        <v>150</v>
      </c>
      <c r="AH127" s="213"/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outlineLevel="1" x14ac:dyDescent="0.2">
      <c r="A128" s="220"/>
      <c r="B128" s="221"/>
      <c r="C128" s="255" t="s">
        <v>265</v>
      </c>
      <c r="D128" s="241"/>
      <c r="E128" s="241"/>
      <c r="F128" s="241"/>
      <c r="G128" s="241"/>
      <c r="H128" s="222"/>
      <c r="I128" s="222"/>
      <c r="J128" s="222"/>
      <c r="K128" s="222"/>
      <c r="L128" s="222"/>
      <c r="M128" s="222"/>
      <c r="N128" s="222"/>
      <c r="O128" s="222"/>
      <c r="P128" s="222"/>
      <c r="Q128" s="222"/>
      <c r="R128" s="222"/>
      <c r="S128" s="222"/>
      <c r="T128" s="222"/>
      <c r="U128" s="222"/>
      <c r="V128" s="222"/>
      <c r="W128" s="222"/>
      <c r="X128" s="222"/>
      <c r="Y128" s="213"/>
      <c r="Z128" s="213"/>
      <c r="AA128" s="213"/>
      <c r="AB128" s="213"/>
      <c r="AC128" s="213"/>
      <c r="AD128" s="213"/>
      <c r="AE128" s="213"/>
      <c r="AF128" s="213"/>
      <c r="AG128" s="213" t="s">
        <v>165</v>
      </c>
      <c r="AH128" s="213"/>
      <c r="AI128" s="213"/>
      <c r="AJ128" s="213"/>
      <c r="AK128" s="213"/>
      <c r="AL128" s="213"/>
      <c r="AM128" s="213"/>
      <c r="AN128" s="213"/>
      <c r="AO128" s="213"/>
      <c r="AP128" s="213"/>
      <c r="AQ128" s="213"/>
      <c r="AR128" s="213"/>
      <c r="AS128" s="213"/>
      <c r="AT128" s="213"/>
      <c r="AU128" s="213"/>
      <c r="AV128" s="213"/>
      <c r="AW128" s="213"/>
      <c r="AX128" s="213"/>
      <c r="AY128" s="213"/>
      <c r="AZ128" s="213"/>
      <c r="BA128" s="213"/>
      <c r="BB128" s="213"/>
      <c r="BC128" s="213"/>
      <c r="BD128" s="213"/>
      <c r="BE128" s="213"/>
      <c r="BF128" s="213"/>
      <c r="BG128" s="213"/>
      <c r="BH128" s="213"/>
    </row>
    <row r="129" spans="1:60" outlineLevel="1" x14ac:dyDescent="0.2">
      <c r="A129" s="220"/>
      <c r="B129" s="221"/>
      <c r="C129" s="253" t="s">
        <v>266</v>
      </c>
      <c r="D129" s="223"/>
      <c r="E129" s="224"/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3"/>
      <c r="Z129" s="213"/>
      <c r="AA129" s="213"/>
      <c r="AB129" s="213"/>
      <c r="AC129" s="213"/>
      <c r="AD129" s="213"/>
      <c r="AE129" s="213"/>
      <c r="AF129" s="213"/>
      <c r="AG129" s="213" t="s">
        <v>152</v>
      </c>
      <c r="AH129" s="213">
        <v>0</v>
      </c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outlineLevel="1" x14ac:dyDescent="0.2">
      <c r="A130" s="220"/>
      <c r="B130" s="221"/>
      <c r="C130" s="253" t="s">
        <v>177</v>
      </c>
      <c r="D130" s="223"/>
      <c r="E130" s="224"/>
      <c r="F130" s="222"/>
      <c r="G130" s="222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152</v>
      </c>
      <c r="AH130" s="213">
        <v>0</v>
      </c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13"/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3" t="s">
        <v>267</v>
      </c>
      <c r="D131" s="223"/>
      <c r="E131" s="224">
        <v>3.78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152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3" t="s">
        <v>268</v>
      </c>
      <c r="D132" s="223"/>
      <c r="E132" s="224">
        <v>0.8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152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20"/>
      <c r="B133" s="221"/>
      <c r="C133" s="253" t="s">
        <v>269</v>
      </c>
      <c r="D133" s="223"/>
      <c r="E133" s="224">
        <v>1.68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152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3" t="s">
        <v>270</v>
      </c>
      <c r="D134" s="223"/>
      <c r="E134" s="224">
        <v>1.65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152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3" t="s">
        <v>271</v>
      </c>
      <c r="D135" s="223"/>
      <c r="E135" s="224"/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152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20"/>
      <c r="B136" s="221"/>
      <c r="C136" s="253" t="s">
        <v>153</v>
      </c>
      <c r="D136" s="223"/>
      <c r="E136" s="224">
        <v>6.98</v>
      </c>
      <c r="F136" s="222"/>
      <c r="G136" s="222"/>
      <c r="H136" s="222"/>
      <c r="I136" s="222"/>
      <c r="J136" s="222"/>
      <c r="K136" s="222"/>
      <c r="L136" s="222"/>
      <c r="M136" s="222"/>
      <c r="N136" s="222"/>
      <c r="O136" s="222"/>
      <c r="P136" s="222"/>
      <c r="Q136" s="222"/>
      <c r="R136" s="222"/>
      <c r="S136" s="222"/>
      <c r="T136" s="222"/>
      <c r="U136" s="222"/>
      <c r="V136" s="222"/>
      <c r="W136" s="222"/>
      <c r="X136" s="222"/>
      <c r="Y136" s="213"/>
      <c r="Z136" s="213"/>
      <c r="AA136" s="213"/>
      <c r="AB136" s="213"/>
      <c r="AC136" s="213"/>
      <c r="AD136" s="213"/>
      <c r="AE136" s="213"/>
      <c r="AF136" s="213"/>
      <c r="AG136" s="213" t="s">
        <v>152</v>
      </c>
      <c r="AH136" s="213">
        <v>0</v>
      </c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32">
        <v>21</v>
      </c>
      <c r="B137" s="233" t="s">
        <v>272</v>
      </c>
      <c r="C137" s="252" t="s">
        <v>273</v>
      </c>
      <c r="D137" s="234" t="s">
        <v>0</v>
      </c>
      <c r="E137" s="235">
        <v>79.214799999999997</v>
      </c>
      <c r="F137" s="236"/>
      <c r="G137" s="237">
        <f>ROUND(E137*F137,2)</f>
        <v>0</v>
      </c>
      <c r="H137" s="236"/>
      <c r="I137" s="237">
        <f>ROUND(E137*H137,2)</f>
        <v>0</v>
      </c>
      <c r="J137" s="236"/>
      <c r="K137" s="237">
        <f>ROUND(E137*J137,2)</f>
        <v>0</v>
      </c>
      <c r="L137" s="237">
        <v>15</v>
      </c>
      <c r="M137" s="237">
        <f>G137*(1+L137/100)</f>
        <v>0</v>
      </c>
      <c r="N137" s="237">
        <v>0</v>
      </c>
      <c r="O137" s="237">
        <f>ROUND(E137*N137,2)</f>
        <v>0</v>
      </c>
      <c r="P137" s="237">
        <v>0</v>
      </c>
      <c r="Q137" s="237">
        <f>ROUND(E137*P137,2)</f>
        <v>0</v>
      </c>
      <c r="R137" s="237" t="s">
        <v>264</v>
      </c>
      <c r="S137" s="237" t="s">
        <v>148</v>
      </c>
      <c r="T137" s="238" t="s">
        <v>148</v>
      </c>
      <c r="U137" s="222">
        <v>0</v>
      </c>
      <c r="V137" s="222">
        <f>ROUND(E137*U137,2)</f>
        <v>0</v>
      </c>
      <c r="W137" s="222"/>
      <c r="X137" s="222" t="s">
        <v>149</v>
      </c>
      <c r="Y137" s="213"/>
      <c r="Z137" s="213"/>
      <c r="AA137" s="213"/>
      <c r="AB137" s="213"/>
      <c r="AC137" s="213"/>
      <c r="AD137" s="213"/>
      <c r="AE137" s="213"/>
      <c r="AF137" s="213"/>
      <c r="AG137" s="213" t="s">
        <v>150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20"/>
      <c r="B138" s="221"/>
      <c r="C138" s="254" t="s">
        <v>274</v>
      </c>
      <c r="D138" s="240"/>
      <c r="E138" s="240"/>
      <c r="F138" s="240"/>
      <c r="G138" s="240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157</v>
      </c>
      <c r="AH138" s="213"/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x14ac:dyDescent="0.2">
      <c r="A139" s="226" t="s">
        <v>142</v>
      </c>
      <c r="B139" s="227" t="s">
        <v>75</v>
      </c>
      <c r="C139" s="251" t="s">
        <v>76</v>
      </c>
      <c r="D139" s="228"/>
      <c r="E139" s="229"/>
      <c r="F139" s="230"/>
      <c r="G139" s="230">
        <f>SUMIF(AG140:AG156,"&lt;&gt;NOR",G140:G156)</f>
        <v>0</v>
      </c>
      <c r="H139" s="230"/>
      <c r="I139" s="230">
        <f>SUM(I140:I156)</f>
        <v>0</v>
      </c>
      <c r="J139" s="230"/>
      <c r="K139" s="230">
        <f>SUM(K140:K156)</f>
        <v>0</v>
      </c>
      <c r="L139" s="230"/>
      <c r="M139" s="230">
        <f>SUM(M140:M156)</f>
        <v>0</v>
      </c>
      <c r="N139" s="230"/>
      <c r="O139" s="230">
        <f>SUM(O140:O156)</f>
        <v>0.01</v>
      </c>
      <c r="P139" s="230"/>
      <c r="Q139" s="230">
        <f>SUM(Q140:Q156)</f>
        <v>0.02</v>
      </c>
      <c r="R139" s="230"/>
      <c r="S139" s="230"/>
      <c r="T139" s="231"/>
      <c r="U139" s="225"/>
      <c r="V139" s="225">
        <f>SUM(V140:V156)</f>
        <v>8.31</v>
      </c>
      <c r="W139" s="225"/>
      <c r="X139" s="225"/>
      <c r="AG139" t="s">
        <v>143</v>
      </c>
    </row>
    <row r="140" spans="1:60" outlineLevel="1" x14ac:dyDescent="0.2">
      <c r="A140" s="232">
        <v>22</v>
      </c>
      <c r="B140" s="233" t="s">
        <v>275</v>
      </c>
      <c r="C140" s="252" t="s">
        <v>276</v>
      </c>
      <c r="D140" s="234" t="s">
        <v>246</v>
      </c>
      <c r="E140" s="235">
        <v>9.09</v>
      </c>
      <c r="F140" s="236"/>
      <c r="G140" s="237">
        <f>ROUND(E140*F140,2)</f>
        <v>0</v>
      </c>
      <c r="H140" s="236"/>
      <c r="I140" s="237">
        <f>ROUND(E140*H140,2)</f>
        <v>0</v>
      </c>
      <c r="J140" s="236"/>
      <c r="K140" s="237">
        <f>ROUND(E140*J140,2)</f>
        <v>0</v>
      </c>
      <c r="L140" s="237">
        <v>15</v>
      </c>
      <c r="M140" s="237">
        <f>G140*(1+L140/100)</f>
        <v>0</v>
      </c>
      <c r="N140" s="237">
        <v>0</v>
      </c>
      <c r="O140" s="237">
        <f>ROUND(E140*N140,2)</f>
        <v>0</v>
      </c>
      <c r="P140" s="237">
        <v>2.63E-3</v>
      </c>
      <c r="Q140" s="237">
        <f>ROUND(E140*P140,2)</f>
        <v>0.02</v>
      </c>
      <c r="R140" s="237" t="s">
        <v>277</v>
      </c>
      <c r="S140" s="237" t="s">
        <v>148</v>
      </c>
      <c r="T140" s="238" t="s">
        <v>148</v>
      </c>
      <c r="U140" s="222">
        <v>0.114</v>
      </c>
      <c r="V140" s="222">
        <f>ROUND(E140*U140,2)</f>
        <v>1.04</v>
      </c>
      <c r="W140" s="222"/>
      <c r="X140" s="222" t="s">
        <v>149</v>
      </c>
      <c r="Y140" s="213"/>
      <c r="Z140" s="213"/>
      <c r="AA140" s="213"/>
      <c r="AB140" s="213"/>
      <c r="AC140" s="213"/>
      <c r="AD140" s="213"/>
      <c r="AE140" s="213"/>
      <c r="AF140" s="213"/>
      <c r="AG140" s="213" t="s">
        <v>150</v>
      </c>
      <c r="AH140" s="213"/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20"/>
      <c r="B141" s="221"/>
      <c r="C141" s="254" t="s">
        <v>278</v>
      </c>
      <c r="D141" s="240"/>
      <c r="E141" s="240"/>
      <c r="F141" s="240"/>
      <c r="G141" s="240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3"/>
      <c r="Z141" s="213"/>
      <c r="AA141" s="213"/>
      <c r="AB141" s="213"/>
      <c r="AC141" s="213"/>
      <c r="AD141" s="213"/>
      <c r="AE141" s="213"/>
      <c r="AF141" s="213"/>
      <c r="AG141" s="213" t="s">
        <v>157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3" t="s">
        <v>279</v>
      </c>
      <c r="D142" s="223"/>
      <c r="E142" s="224"/>
      <c r="F142" s="222"/>
      <c r="G142" s="222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152</v>
      </c>
      <c r="AH142" s="213">
        <v>0</v>
      </c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3" t="s">
        <v>280</v>
      </c>
      <c r="D143" s="223"/>
      <c r="E143" s="224">
        <v>9.09</v>
      </c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152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32">
        <v>23</v>
      </c>
      <c r="B144" s="233" t="s">
        <v>281</v>
      </c>
      <c r="C144" s="252" t="s">
        <v>282</v>
      </c>
      <c r="D144" s="234" t="s">
        <v>246</v>
      </c>
      <c r="E144" s="235">
        <v>2</v>
      </c>
      <c r="F144" s="236"/>
      <c r="G144" s="237">
        <f>ROUND(E144*F144,2)</f>
        <v>0</v>
      </c>
      <c r="H144" s="236"/>
      <c r="I144" s="237">
        <f>ROUND(E144*H144,2)</f>
        <v>0</v>
      </c>
      <c r="J144" s="236"/>
      <c r="K144" s="237">
        <f>ROUND(E144*J144,2)</f>
        <v>0</v>
      </c>
      <c r="L144" s="237">
        <v>15</v>
      </c>
      <c r="M144" s="237">
        <f>G144*(1+L144/100)</f>
        <v>0</v>
      </c>
      <c r="N144" s="237">
        <v>4.6999999999999999E-4</v>
      </c>
      <c r="O144" s="237">
        <f>ROUND(E144*N144,2)</f>
        <v>0</v>
      </c>
      <c r="P144" s="237">
        <v>0</v>
      </c>
      <c r="Q144" s="237">
        <f>ROUND(E144*P144,2)</f>
        <v>0</v>
      </c>
      <c r="R144" s="237" t="s">
        <v>277</v>
      </c>
      <c r="S144" s="237" t="s">
        <v>148</v>
      </c>
      <c r="T144" s="238" t="s">
        <v>148</v>
      </c>
      <c r="U144" s="222">
        <v>0.35899999999999999</v>
      </c>
      <c r="V144" s="222">
        <f>ROUND(E144*U144,2)</f>
        <v>0.72</v>
      </c>
      <c r="W144" s="222"/>
      <c r="X144" s="222" t="s">
        <v>149</v>
      </c>
      <c r="Y144" s="213"/>
      <c r="Z144" s="213"/>
      <c r="AA144" s="213"/>
      <c r="AB144" s="213"/>
      <c r="AC144" s="213"/>
      <c r="AD144" s="213"/>
      <c r="AE144" s="213"/>
      <c r="AF144" s="213"/>
      <c r="AG144" s="213" t="s">
        <v>150</v>
      </c>
      <c r="AH144" s="213"/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outlineLevel="1" x14ac:dyDescent="0.2">
      <c r="A145" s="220"/>
      <c r="B145" s="221"/>
      <c r="C145" s="254" t="s">
        <v>283</v>
      </c>
      <c r="D145" s="240"/>
      <c r="E145" s="240"/>
      <c r="F145" s="240"/>
      <c r="G145" s="240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3"/>
      <c r="Z145" s="213"/>
      <c r="AA145" s="213"/>
      <c r="AB145" s="213"/>
      <c r="AC145" s="213"/>
      <c r="AD145" s="213"/>
      <c r="AE145" s="213"/>
      <c r="AF145" s="213"/>
      <c r="AG145" s="213" t="s">
        <v>157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6" t="s">
        <v>284</v>
      </c>
      <c r="D146" s="242"/>
      <c r="E146" s="242"/>
      <c r="F146" s="242"/>
      <c r="G146" s="24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165</v>
      </c>
      <c r="AH146" s="213"/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3" t="s">
        <v>279</v>
      </c>
      <c r="D147" s="223"/>
      <c r="E147" s="224"/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152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outlineLevel="1" x14ac:dyDescent="0.2">
      <c r="A148" s="220"/>
      <c r="B148" s="221"/>
      <c r="C148" s="253" t="s">
        <v>285</v>
      </c>
      <c r="D148" s="223"/>
      <c r="E148" s="224">
        <v>2</v>
      </c>
      <c r="F148" s="222"/>
      <c r="G148" s="222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3"/>
      <c r="Z148" s="213"/>
      <c r="AA148" s="213"/>
      <c r="AB148" s="213"/>
      <c r="AC148" s="213"/>
      <c r="AD148" s="213"/>
      <c r="AE148" s="213"/>
      <c r="AF148" s="213"/>
      <c r="AG148" s="213" t="s">
        <v>152</v>
      </c>
      <c r="AH148" s="213">
        <v>0</v>
      </c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32">
        <v>24</v>
      </c>
      <c r="B149" s="233" t="s">
        <v>286</v>
      </c>
      <c r="C149" s="252" t="s">
        <v>287</v>
      </c>
      <c r="D149" s="234" t="s">
        <v>246</v>
      </c>
      <c r="E149" s="235">
        <v>8.86</v>
      </c>
      <c r="F149" s="236"/>
      <c r="G149" s="237">
        <f>ROUND(E149*F149,2)</f>
        <v>0</v>
      </c>
      <c r="H149" s="236"/>
      <c r="I149" s="237">
        <f>ROUND(E149*H149,2)</f>
        <v>0</v>
      </c>
      <c r="J149" s="236"/>
      <c r="K149" s="237">
        <f>ROUND(E149*J149,2)</f>
        <v>0</v>
      </c>
      <c r="L149" s="237">
        <v>15</v>
      </c>
      <c r="M149" s="237">
        <f>G149*(1+L149/100)</f>
        <v>0</v>
      </c>
      <c r="N149" s="237">
        <v>1.6100000000000001E-3</v>
      </c>
      <c r="O149" s="237">
        <f>ROUND(E149*N149,2)</f>
        <v>0.01</v>
      </c>
      <c r="P149" s="237">
        <v>0</v>
      </c>
      <c r="Q149" s="237">
        <f>ROUND(E149*P149,2)</f>
        <v>0</v>
      </c>
      <c r="R149" s="237" t="s">
        <v>277</v>
      </c>
      <c r="S149" s="237" t="s">
        <v>148</v>
      </c>
      <c r="T149" s="238" t="s">
        <v>148</v>
      </c>
      <c r="U149" s="222">
        <v>0.73899999999999999</v>
      </c>
      <c r="V149" s="222">
        <f>ROUND(E149*U149,2)</f>
        <v>6.55</v>
      </c>
      <c r="W149" s="222"/>
      <c r="X149" s="222" t="s">
        <v>149</v>
      </c>
      <c r="Y149" s="213"/>
      <c r="Z149" s="213"/>
      <c r="AA149" s="213"/>
      <c r="AB149" s="213"/>
      <c r="AC149" s="213"/>
      <c r="AD149" s="213"/>
      <c r="AE149" s="213"/>
      <c r="AF149" s="213"/>
      <c r="AG149" s="213" t="s">
        <v>150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4" t="s">
        <v>283</v>
      </c>
      <c r="D150" s="240"/>
      <c r="E150" s="240"/>
      <c r="F150" s="240"/>
      <c r="G150" s="240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157</v>
      </c>
      <c r="AH150" s="213"/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6" t="s">
        <v>288</v>
      </c>
      <c r="D151" s="242"/>
      <c r="E151" s="242"/>
      <c r="F151" s="242"/>
      <c r="G151" s="24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165</v>
      </c>
      <c r="AH151" s="213"/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6" t="s">
        <v>289</v>
      </c>
      <c r="D152" s="242"/>
      <c r="E152" s="242"/>
      <c r="F152" s="242"/>
      <c r="G152" s="24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165</v>
      </c>
      <c r="AH152" s="213"/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3" t="s">
        <v>279</v>
      </c>
      <c r="D153" s="223"/>
      <c r="E153" s="224"/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152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20"/>
      <c r="B154" s="221"/>
      <c r="C154" s="253" t="s">
        <v>290</v>
      </c>
      <c r="D154" s="223"/>
      <c r="E154" s="224">
        <v>8.86</v>
      </c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3"/>
      <c r="Z154" s="213"/>
      <c r="AA154" s="213"/>
      <c r="AB154" s="213"/>
      <c r="AC154" s="213"/>
      <c r="AD154" s="213"/>
      <c r="AE154" s="213"/>
      <c r="AF154" s="213"/>
      <c r="AG154" s="213" t="s">
        <v>152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32">
        <v>25</v>
      </c>
      <c r="B155" s="233" t="s">
        <v>291</v>
      </c>
      <c r="C155" s="252" t="s">
        <v>292</v>
      </c>
      <c r="D155" s="234" t="s">
        <v>0</v>
      </c>
      <c r="E155" s="235">
        <v>99.865600000000001</v>
      </c>
      <c r="F155" s="236"/>
      <c r="G155" s="237">
        <f>ROUND(E155*F155,2)</f>
        <v>0</v>
      </c>
      <c r="H155" s="236"/>
      <c r="I155" s="237">
        <f>ROUND(E155*H155,2)</f>
        <v>0</v>
      </c>
      <c r="J155" s="236"/>
      <c r="K155" s="237">
        <f>ROUND(E155*J155,2)</f>
        <v>0</v>
      </c>
      <c r="L155" s="237">
        <v>15</v>
      </c>
      <c r="M155" s="237">
        <f>G155*(1+L155/100)</f>
        <v>0</v>
      </c>
      <c r="N155" s="237">
        <v>0</v>
      </c>
      <c r="O155" s="237">
        <f>ROUND(E155*N155,2)</f>
        <v>0</v>
      </c>
      <c r="P155" s="237">
        <v>0</v>
      </c>
      <c r="Q155" s="237">
        <f>ROUND(E155*P155,2)</f>
        <v>0</v>
      </c>
      <c r="R155" s="237" t="s">
        <v>277</v>
      </c>
      <c r="S155" s="237" t="s">
        <v>148</v>
      </c>
      <c r="T155" s="238" t="s">
        <v>148</v>
      </c>
      <c r="U155" s="222">
        <v>0</v>
      </c>
      <c r="V155" s="222">
        <f>ROUND(E155*U155,2)</f>
        <v>0</v>
      </c>
      <c r="W155" s="222"/>
      <c r="X155" s="222" t="s">
        <v>149</v>
      </c>
      <c r="Y155" s="213"/>
      <c r="Z155" s="213"/>
      <c r="AA155" s="213"/>
      <c r="AB155" s="213"/>
      <c r="AC155" s="213"/>
      <c r="AD155" s="213"/>
      <c r="AE155" s="213"/>
      <c r="AF155" s="213"/>
      <c r="AG155" s="213" t="s">
        <v>150</v>
      </c>
      <c r="AH155" s="213"/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outlineLevel="1" x14ac:dyDescent="0.2">
      <c r="A156" s="220"/>
      <c r="B156" s="221"/>
      <c r="C156" s="254" t="s">
        <v>293</v>
      </c>
      <c r="D156" s="240"/>
      <c r="E156" s="240"/>
      <c r="F156" s="240"/>
      <c r="G156" s="240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3"/>
      <c r="Z156" s="213"/>
      <c r="AA156" s="213"/>
      <c r="AB156" s="213"/>
      <c r="AC156" s="213"/>
      <c r="AD156" s="213"/>
      <c r="AE156" s="213"/>
      <c r="AF156" s="213"/>
      <c r="AG156" s="213" t="s">
        <v>157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x14ac:dyDescent="0.2">
      <c r="A157" s="226" t="s">
        <v>142</v>
      </c>
      <c r="B157" s="227" t="s">
        <v>77</v>
      </c>
      <c r="C157" s="251" t="s">
        <v>78</v>
      </c>
      <c r="D157" s="228"/>
      <c r="E157" s="229"/>
      <c r="F157" s="230"/>
      <c r="G157" s="230">
        <f>SUMIF(AG158:AG183,"&lt;&gt;NOR",G158:G183)</f>
        <v>0</v>
      </c>
      <c r="H157" s="230"/>
      <c r="I157" s="230">
        <f>SUM(I158:I183)</f>
        <v>0</v>
      </c>
      <c r="J157" s="230"/>
      <c r="K157" s="230">
        <f>SUM(K158:K183)</f>
        <v>0</v>
      </c>
      <c r="L157" s="230"/>
      <c r="M157" s="230">
        <f>SUM(M158:M183)</f>
        <v>0</v>
      </c>
      <c r="N157" s="230"/>
      <c r="O157" s="230">
        <f>SUM(O158:O183)</f>
        <v>0.09</v>
      </c>
      <c r="P157" s="230"/>
      <c r="Q157" s="230">
        <f>SUM(Q158:Q183)</f>
        <v>0.03</v>
      </c>
      <c r="R157" s="230"/>
      <c r="S157" s="230"/>
      <c r="T157" s="231"/>
      <c r="U157" s="225"/>
      <c r="V157" s="225">
        <f>SUM(V158:V183)</f>
        <v>14.7</v>
      </c>
      <c r="W157" s="225"/>
      <c r="X157" s="225"/>
      <c r="AG157" t="s">
        <v>143</v>
      </c>
    </row>
    <row r="158" spans="1:60" outlineLevel="1" x14ac:dyDescent="0.2">
      <c r="A158" s="232">
        <v>26</v>
      </c>
      <c r="B158" s="233" t="s">
        <v>294</v>
      </c>
      <c r="C158" s="252" t="s">
        <v>295</v>
      </c>
      <c r="D158" s="234" t="s">
        <v>246</v>
      </c>
      <c r="E158" s="235">
        <v>7.42</v>
      </c>
      <c r="F158" s="236"/>
      <c r="G158" s="237">
        <f>ROUND(E158*F158,2)</f>
        <v>0</v>
      </c>
      <c r="H158" s="236"/>
      <c r="I158" s="237">
        <f>ROUND(E158*H158,2)</f>
        <v>0</v>
      </c>
      <c r="J158" s="236"/>
      <c r="K158" s="237">
        <f>ROUND(E158*J158,2)</f>
        <v>0</v>
      </c>
      <c r="L158" s="237">
        <v>15</v>
      </c>
      <c r="M158" s="237">
        <f>G158*(1+L158/100)</f>
        <v>0</v>
      </c>
      <c r="N158" s="237">
        <v>0</v>
      </c>
      <c r="O158" s="237">
        <f>ROUND(E158*N158,2)</f>
        <v>0</v>
      </c>
      <c r="P158" s="237">
        <v>2.1299999999999999E-3</v>
      </c>
      <c r="Q158" s="237">
        <f>ROUND(E158*P158,2)</f>
        <v>0.02</v>
      </c>
      <c r="R158" s="237" t="s">
        <v>277</v>
      </c>
      <c r="S158" s="237" t="s">
        <v>148</v>
      </c>
      <c r="T158" s="238" t="s">
        <v>148</v>
      </c>
      <c r="U158" s="222">
        <v>0.17299999999999999</v>
      </c>
      <c r="V158" s="222">
        <f>ROUND(E158*U158,2)</f>
        <v>1.28</v>
      </c>
      <c r="W158" s="222"/>
      <c r="X158" s="222" t="s">
        <v>149</v>
      </c>
      <c r="Y158" s="213"/>
      <c r="Z158" s="213"/>
      <c r="AA158" s="213"/>
      <c r="AB158" s="213"/>
      <c r="AC158" s="213"/>
      <c r="AD158" s="213"/>
      <c r="AE158" s="213"/>
      <c r="AF158" s="213"/>
      <c r="AG158" s="213" t="s">
        <v>150</v>
      </c>
      <c r="AH158" s="213"/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3" t="s">
        <v>296</v>
      </c>
      <c r="D159" s="223"/>
      <c r="E159" s="224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152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20"/>
      <c r="B160" s="221"/>
      <c r="C160" s="253" t="s">
        <v>297</v>
      </c>
      <c r="D160" s="223"/>
      <c r="E160" s="224">
        <v>2.56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152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20"/>
      <c r="B161" s="221"/>
      <c r="C161" s="253" t="s">
        <v>298</v>
      </c>
      <c r="D161" s="223"/>
      <c r="E161" s="224"/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152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20"/>
      <c r="B162" s="221"/>
      <c r="C162" s="253" t="s">
        <v>299</v>
      </c>
      <c r="D162" s="223"/>
      <c r="E162" s="224">
        <v>4.8600000000000003</v>
      </c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3"/>
      <c r="Z162" s="213"/>
      <c r="AA162" s="213"/>
      <c r="AB162" s="213"/>
      <c r="AC162" s="213"/>
      <c r="AD162" s="213"/>
      <c r="AE162" s="213"/>
      <c r="AF162" s="213"/>
      <c r="AG162" s="213" t="s">
        <v>152</v>
      </c>
      <c r="AH162" s="213">
        <v>0</v>
      </c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ht="22.5" outlineLevel="1" x14ac:dyDescent="0.2">
      <c r="A163" s="232">
        <v>27</v>
      </c>
      <c r="B163" s="233" t="s">
        <v>300</v>
      </c>
      <c r="C163" s="252" t="s">
        <v>301</v>
      </c>
      <c r="D163" s="234" t="s">
        <v>246</v>
      </c>
      <c r="E163" s="235">
        <v>17.420000000000002</v>
      </c>
      <c r="F163" s="236"/>
      <c r="G163" s="237">
        <f>ROUND(E163*F163,2)</f>
        <v>0</v>
      </c>
      <c r="H163" s="236"/>
      <c r="I163" s="237">
        <f>ROUND(E163*H163,2)</f>
        <v>0</v>
      </c>
      <c r="J163" s="236"/>
      <c r="K163" s="237">
        <f>ROUND(E163*J163,2)</f>
        <v>0</v>
      </c>
      <c r="L163" s="237">
        <v>15</v>
      </c>
      <c r="M163" s="237">
        <f>G163*(1+L163/100)</f>
        <v>0</v>
      </c>
      <c r="N163" s="237">
        <v>5.1799999999999997E-3</v>
      </c>
      <c r="O163" s="237">
        <f>ROUND(E163*N163,2)</f>
        <v>0.09</v>
      </c>
      <c r="P163" s="237">
        <v>0</v>
      </c>
      <c r="Q163" s="237">
        <f>ROUND(E163*P163,2)</f>
        <v>0</v>
      </c>
      <c r="R163" s="237" t="s">
        <v>277</v>
      </c>
      <c r="S163" s="237" t="s">
        <v>148</v>
      </c>
      <c r="T163" s="238" t="s">
        <v>148</v>
      </c>
      <c r="U163" s="222">
        <v>0.63429999999999997</v>
      </c>
      <c r="V163" s="222">
        <f>ROUND(E163*U163,2)</f>
        <v>11.05</v>
      </c>
      <c r="W163" s="222"/>
      <c r="X163" s="222" t="s">
        <v>149</v>
      </c>
      <c r="Y163" s="213"/>
      <c r="Z163" s="213"/>
      <c r="AA163" s="213"/>
      <c r="AB163" s="213"/>
      <c r="AC163" s="213"/>
      <c r="AD163" s="213"/>
      <c r="AE163" s="213"/>
      <c r="AF163" s="213"/>
      <c r="AG163" s="213" t="s">
        <v>150</v>
      </c>
      <c r="AH163" s="213"/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4" t="s">
        <v>302</v>
      </c>
      <c r="D164" s="240"/>
      <c r="E164" s="240"/>
      <c r="F164" s="240"/>
      <c r="G164" s="240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157</v>
      </c>
      <c r="AH164" s="213"/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outlineLevel="1" x14ac:dyDescent="0.2">
      <c r="A165" s="220"/>
      <c r="B165" s="221"/>
      <c r="C165" s="256" t="s">
        <v>303</v>
      </c>
      <c r="D165" s="242"/>
      <c r="E165" s="242"/>
      <c r="F165" s="242"/>
      <c r="G165" s="242"/>
      <c r="H165" s="222"/>
      <c r="I165" s="222"/>
      <c r="J165" s="222"/>
      <c r="K165" s="222"/>
      <c r="L165" s="222"/>
      <c r="M165" s="222"/>
      <c r="N165" s="222"/>
      <c r="O165" s="222"/>
      <c r="P165" s="222"/>
      <c r="Q165" s="222"/>
      <c r="R165" s="222"/>
      <c r="S165" s="222"/>
      <c r="T165" s="222"/>
      <c r="U165" s="222"/>
      <c r="V165" s="222"/>
      <c r="W165" s="222"/>
      <c r="X165" s="222"/>
      <c r="Y165" s="213"/>
      <c r="Z165" s="213"/>
      <c r="AA165" s="213"/>
      <c r="AB165" s="213"/>
      <c r="AC165" s="213"/>
      <c r="AD165" s="213"/>
      <c r="AE165" s="213"/>
      <c r="AF165" s="213"/>
      <c r="AG165" s="213" t="s">
        <v>165</v>
      </c>
      <c r="AH165" s="213"/>
      <c r="AI165" s="213"/>
      <c r="AJ165" s="213"/>
      <c r="AK165" s="213"/>
      <c r="AL165" s="213"/>
      <c r="AM165" s="213"/>
      <c r="AN165" s="213"/>
      <c r="AO165" s="213"/>
      <c r="AP165" s="213"/>
      <c r="AQ165" s="213"/>
      <c r="AR165" s="213"/>
      <c r="AS165" s="213"/>
      <c r="AT165" s="213"/>
      <c r="AU165" s="213"/>
      <c r="AV165" s="213"/>
      <c r="AW165" s="213"/>
      <c r="AX165" s="213"/>
      <c r="AY165" s="213"/>
      <c r="AZ165" s="213"/>
      <c r="BA165" s="213"/>
      <c r="BB165" s="213"/>
      <c r="BC165" s="213"/>
      <c r="BD165" s="213"/>
      <c r="BE165" s="213"/>
      <c r="BF165" s="213"/>
      <c r="BG165" s="213"/>
      <c r="BH165" s="213"/>
    </row>
    <row r="166" spans="1:60" outlineLevel="1" x14ac:dyDescent="0.2">
      <c r="A166" s="220"/>
      <c r="B166" s="221"/>
      <c r="C166" s="256" t="s">
        <v>304</v>
      </c>
      <c r="D166" s="242"/>
      <c r="E166" s="242"/>
      <c r="F166" s="242"/>
      <c r="G166" s="24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3"/>
      <c r="Z166" s="213"/>
      <c r="AA166" s="213"/>
      <c r="AB166" s="213"/>
      <c r="AC166" s="213"/>
      <c r="AD166" s="213"/>
      <c r="AE166" s="213"/>
      <c r="AF166" s="213"/>
      <c r="AG166" s="213" t="s">
        <v>165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outlineLevel="1" x14ac:dyDescent="0.2">
      <c r="A167" s="220"/>
      <c r="B167" s="221"/>
      <c r="C167" s="253" t="s">
        <v>296</v>
      </c>
      <c r="D167" s="223"/>
      <c r="E167" s="224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152</v>
      </c>
      <c r="AH167" s="213">
        <v>0</v>
      </c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13"/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3" t="s">
        <v>249</v>
      </c>
      <c r="D168" s="223"/>
      <c r="E168" s="224">
        <v>7.56</v>
      </c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152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3" t="s">
        <v>298</v>
      </c>
      <c r="D169" s="223"/>
      <c r="E169" s="224"/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152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outlineLevel="1" x14ac:dyDescent="0.2">
      <c r="A170" s="220"/>
      <c r="B170" s="221"/>
      <c r="C170" s="253" t="s">
        <v>305</v>
      </c>
      <c r="D170" s="223"/>
      <c r="E170" s="224">
        <v>9.86</v>
      </c>
      <c r="F170" s="222"/>
      <c r="G170" s="222"/>
      <c r="H170" s="222"/>
      <c r="I170" s="222"/>
      <c r="J170" s="222"/>
      <c r="K170" s="222"/>
      <c r="L170" s="222"/>
      <c r="M170" s="222"/>
      <c r="N170" s="222"/>
      <c r="O170" s="222"/>
      <c r="P170" s="222"/>
      <c r="Q170" s="222"/>
      <c r="R170" s="222"/>
      <c r="S170" s="222"/>
      <c r="T170" s="222"/>
      <c r="U170" s="222"/>
      <c r="V170" s="222"/>
      <c r="W170" s="222"/>
      <c r="X170" s="222"/>
      <c r="Y170" s="213"/>
      <c r="Z170" s="213"/>
      <c r="AA170" s="213"/>
      <c r="AB170" s="213"/>
      <c r="AC170" s="213"/>
      <c r="AD170" s="213"/>
      <c r="AE170" s="213"/>
      <c r="AF170" s="213"/>
      <c r="AG170" s="213" t="s">
        <v>152</v>
      </c>
      <c r="AH170" s="213">
        <v>0</v>
      </c>
      <c r="AI170" s="213"/>
      <c r="AJ170" s="213"/>
      <c r="AK170" s="213"/>
      <c r="AL170" s="213"/>
      <c r="AM170" s="213"/>
      <c r="AN170" s="213"/>
      <c r="AO170" s="213"/>
      <c r="AP170" s="213"/>
      <c r="AQ170" s="213"/>
      <c r="AR170" s="213"/>
      <c r="AS170" s="213"/>
      <c r="AT170" s="213"/>
      <c r="AU170" s="213"/>
      <c r="AV170" s="213"/>
      <c r="AW170" s="213"/>
      <c r="AX170" s="213"/>
      <c r="AY170" s="213"/>
      <c r="AZ170" s="213"/>
      <c r="BA170" s="213"/>
      <c r="BB170" s="213"/>
      <c r="BC170" s="213"/>
      <c r="BD170" s="213"/>
      <c r="BE170" s="213"/>
      <c r="BF170" s="213"/>
      <c r="BG170" s="213"/>
      <c r="BH170" s="213"/>
    </row>
    <row r="171" spans="1:60" ht="22.5" outlineLevel="1" x14ac:dyDescent="0.2">
      <c r="A171" s="232">
        <v>28</v>
      </c>
      <c r="B171" s="233" t="s">
        <v>306</v>
      </c>
      <c r="C171" s="252" t="s">
        <v>307</v>
      </c>
      <c r="D171" s="234" t="s">
        <v>246</v>
      </c>
      <c r="E171" s="235">
        <v>9.86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15</v>
      </c>
      <c r="M171" s="237">
        <f>G171*(1+L171/100)</f>
        <v>0</v>
      </c>
      <c r="N171" s="237">
        <v>6.0000000000000002E-5</v>
      </c>
      <c r="O171" s="237">
        <f>ROUND(E171*N171,2)</f>
        <v>0</v>
      </c>
      <c r="P171" s="237">
        <v>0</v>
      </c>
      <c r="Q171" s="237">
        <f>ROUND(E171*P171,2)</f>
        <v>0</v>
      </c>
      <c r="R171" s="237" t="s">
        <v>277</v>
      </c>
      <c r="S171" s="237" t="s">
        <v>148</v>
      </c>
      <c r="T171" s="238" t="s">
        <v>148</v>
      </c>
      <c r="U171" s="222">
        <v>0.129</v>
      </c>
      <c r="V171" s="222">
        <f>ROUND(E171*U171,2)</f>
        <v>1.27</v>
      </c>
      <c r="W171" s="222"/>
      <c r="X171" s="222" t="s">
        <v>149</v>
      </c>
      <c r="Y171" s="213"/>
      <c r="Z171" s="213"/>
      <c r="AA171" s="213"/>
      <c r="AB171" s="213"/>
      <c r="AC171" s="213"/>
      <c r="AD171" s="213"/>
      <c r="AE171" s="213"/>
      <c r="AF171" s="213"/>
      <c r="AG171" s="213" t="s">
        <v>150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5" t="s">
        <v>308</v>
      </c>
      <c r="D172" s="241"/>
      <c r="E172" s="241"/>
      <c r="F172" s="241"/>
      <c r="G172" s="241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165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20"/>
      <c r="B173" s="221"/>
      <c r="C173" s="253" t="s">
        <v>298</v>
      </c>
      <c r="D173" s="223"/>
      <c r="E173" s="224"/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152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3" t="s">
        <v>305</v>
      </c>
      <c r="D174" s="223"/>
      <c r="E174" s="224">
        <v>9.86</v>
      </c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152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ht="22.5" outlineLevel="1" x14ac:dyDescent="0.2">
      <c r="A175" s="232">
        <v>29</v>
      </c>
      <c r="B175" s="233" t="s">
        <v>309</v>
      </c>
      <c r="C175" s="252" t="s">
        <v>310</v>
      </c>
      <c r="D175" s="234" t="s">
        <v>246</v>
      </c>
      <c r="E175" s="235">
        <v>7.56</v>
      </c>
      <c r="F175" s="236"/>
      <c r="G175" s="237">
        <f>ROUND(E175*F175,2)</f>
        <v>0</v>
      </c>
      <c r="H175" s="236"/>
      <c r="I175" s="237">
        <f>ROUND(E175*H175,2)</f>
        <v>0</v>
      </c>
      <c r="J175" s="236"/>
      <c r="K175" s="237">
        <f>ROUND(E175*J175,2)</f>
        <v>0</v>
      </c>
      <c r="L175" s="237">
        <v>15</v>
      </c>
      <c r="M175" s="237">
        <f>G175*(1+L175/100)</f>
        <v>0</v>
      </c>
      <c r="N175" s="237">
        <v>6.9999999999999994E-5</v>
      </c>
      <c r="O175" s="237">
        <f>ROUND(E175*N175,2)</f>
        <v>0</v>
      </c>
      <c r="P175" s="237">
        <v>0</v>
      </c>
      <c r="Q175" s="237">
        <f>ROUND(E175*P175,2)</f>
        <v>0</v>
      </c>
      <c r="R175" s="237" t="s">
        <v>277</v>
      </c>
      <c r="S175" s="237" t="s">
        <v>148</v>
      </c>
      <c r="T175" s="238" t="s">
        <v>148</v>
      </c>
      <c r="U175" s="222">
        <v>0.129</v>
      </c>
      <c r="V175" s="222">
        <f>ROUND(E175*U175,2)</f>
        <v>0.98</v>
      </c>
      <c r="W175" s="222"/>
      <c r="X175" s="222" t="s">
        <v>149</v>
      </c>
      <c r="Y175" s="213"/>
      <c r="Z175" s="213"/>
      <c r="AA175" s="213"/>
      <c r="AB175" s="213"/>
      <c r="AC175" s="213"/>
      <c r="AD175" s="213"/>
      <c r="AE175" s="213"/>
      <c r="AF175" s="213"/>
      <c r="AG175" s="213" t="s">
        <v>150</v>
      </c>
      <c r="AH175" s="213"/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5" t="s">
        <v>308</v>
      </c>
      <c r="D176" s="241"/>
      <c r="E176" s="241"/>
      <c r="F176" s="241"/>
      <c r="G176" s="241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165</v>
      </c>
      <c r="AH176" s="213"/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20"/>
      <c r="B177" s="221"/>
      <c r="C177" s="253" t="s">
        <v>296</v>
      </c>
      <c r="D177" s="223"/>
      <c r="E177" s="224"/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152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3" t="s">
        <v>249</v>
      </c>
      <c r="D178" s="223"/>
      <c r="E178" s="224">
        <v>7.56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152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32">
        <v>30</v>
      </c>
      <c r="B179" s="233" t="s">
        <v>311</v>
      </c>
      <c r="C179" s="252" t="s">
        <v>312</v>
      </c>
      <c r="D179" s="234" t="s">
        <v>205</v>
      </c>
      <c r="E179" s="235">
        <v>1</v>
      </c>
      <c r="F179" s="236"/>
      <c r="G179" s="237">
        <f>ROUND(E179*F179,2)</f>
        <v>0</v>
      </c>
      <c r="H179" s="236"/>
      <c r="I179" s="237">
        <f>ROUND(E179*H179,2)</f>
        <v>0</v>
      </c>
      <c r="J179" s="236"/>
      <c r="K179" s="237">
        <f>ROUND(E179*J179,2)</f>
        <v>0</v>
      </c>
      <c r="L179" s="237">
        <v>15</v>
      </c>
      <c r="M179" s="237">
        <f>G179*(1+L179/100)</f>
        <v>0</v>
      </c>
      <c r="N179" s="237">
        <v>0</v>
      </c>
      <c r="O179" s="237">
        <f>ROUND(E179*N179,2)</f>
        <v>0</v>
      </c>
      <c r="P179" s="237">
        <v>6.1199999999999996E-3</v>
      </c>
      <c r="Q179" s="237">
        <f>ROUND(E179*P179,2)</f>
        <v>0.01</v>
      </c>
      <c r="R179" s="237" t="s">
        <v>277</v>
      </c>
      <c r="S179" s="237" t="s">
        <v>148</v>
      </c>
      <c r="T179" s="238" t="s">
        <v>148</v>
      </c>
      <c r="U179" s="222">
        <v>0.124</v>
      </c>
      <c r="V179" s="222">
        <f>ROUND(E179*U179,2)</f>
        <v>0.12</v>
      </c>
      <c r="W179" s="222"/>
      <c r="X179" s="222" t="s">
        <v>149</v>
      </c>
      <c r="Y179" s="213"/>
      <c r="Z179" s="213"/>
      <c r="AA179" s="213"/>
      <c r="AB179" s="213"/>
      <c r="AC179" s="213"/>
      <c r="AD179" s="213"/>
      <c r="AE179" s="213"/>
      <c r="AF179" s="213"/>
      <c r="AG179" s="213" t="s">
        <v>150</v>
      </c>
      <c r="AH179" s="213"/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20"/>
      <c r="B180" s="221"/>
      <c r="C180" s="253" t="s">
        <v>313</v>
      </c>
      <c r="D180" s="223"/>
      <c r="E180" s="224"/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3"/>
      <c r="Z180" s="213"/>
      <c r="AA180" s="213"/>
      <c r="AB180" s="213"/>
      <c r="AC180" s="213"/>
      <c r="AD180" s="213"/>
      <c r="AE180" s="213"/>
      <c r="AF180" s="213"/>
      <c r="AG180" s="213" t="s">
        <v>152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20"/>
      <c r="B181" s="221"/>
      <c r="C181" s="253" t="s">
        <v>208</v>
      </c>
      <c r="D181" s="223"/>
      <c r="E181" s="224">
        <v>1</v>
      </c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3"/>
      <c r="Z181" s="213"/>
      <c r="AA181" s="213"/>
      <c r="AB181" s="213"/>
      <c r="AC181" s="213"/>
      <c r="AD181" s="213"/>
      <c r="AE181" s="213"/>
      <c r="AF181" s="213"/>
      <c r="AG181" s="213" t="s">
        <v>152</v>
      </c>
      <c r="AH181" s="213">
        <v>0</v>
      </c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32">
        <v>31</v>
      </c>
      <c r="B182" s="233" t="s">
        <v>314</v>
      </c>
      <c r="C182" s="252" t="s">
        <v>315</v>
      </c>
      <c r="D182" s="234" t="s">
        <v>0</v>
      </c>
      <c r="E182" s="235">
        <v>89.369900000000001</v>
      </c>
      <c r="F182" s="236"/>
      <c r="G182" s="237">
        <f>ROUND(E182*F182,2)</f>
        <v>0</v>
      </c>
      <c r="H182" s="236"/>
      <c r="I182" s="237">
        <f>ROUND(E182*H182,2)</f>
        <v>0</v>
      </c>
      <c r="J182" s="236"/>
      <c r="K182" s="237">
        <f>ROUND(E182*J182,2)</f>
        <v>0</v>
      </c>
      <c r="L182" s="237">
        <v>15</v>
      </c>
      <c r="M182" s="237">
        <f>G182*(1+L182/100)</f>
        <v>0</v>
      </c>
      <c r="N182" s="237">
        <v>0</v>
      </c>
      <c r="O182" s="237">
        <f>ROUND(E182*N182,2)</f>
        <v>0</v>
      </c>
      <c r="P182" s="237">
        <v>0</v>
      </c>
      <c r="Q182" s="237">
        <f>ROUND(E182*P182,2)</f>
        <v>0</v>
      </c>
      <c r="R182" s="237" t="s">
        <v>277</v>
      </c>
      <c r="S182" s="237" t="s">
        <v>148</v>
      </c>
      <c r="T182" s="238" t="s">
        <v>148</v>
      </c>
      <c r="U182" s="222">
        <v>0</v>
      </c>
      <c r="V182" s="222">
        <f>ROUND(E182*U182,2)</f>
        <v>0</v>
      </c>
      <c r="W182" s="222"/>
      <c r="X182" s="222" t="s">
        <v>149</v>
      </c>
      <c r="Y182" s="213"/>
      <c r="Z182" s="213"/>
      <c r="AA182" s="213"/>
      <c r="AB182" s="213"/>
      <c r="AC182" s="213"/>
      <c r="AD182" s="213"/>
      <c r="AE182" s="213"/>
      <c r="AF182" s="213"/>
      <c r="AG182" s="213" t="s">
        <v>150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outlineLevel="1" x14ac:dyDescent="0.2">
      <c r="A183" s="220"/>
      <c r="B183" s="221"/>
      <c r="C183" s="254" t="s">
        <v>316</v>
      </c>
      <c r="D183" s="240"/>
      <c r="E183" s="240"/>
      <c r="F183" s="240"/>
      <c r="G183" s="240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3"/>
      <c r="Z183" s="213"/>
      <c r="AA183" s="213"/>
      <c r="AB183" s="213"/>
      <c r="AC183" s="213"/>
      <c r="AD183" s="213"/>
      <c r="AE183" s="213"/>
      <c r="AF183" s="213"/>
      <c r="AG183" s="213" t="s">
        <v>157</v>
      </c>
      <c r="AH183" s="213"/>
      <c r="AI183" s="213"/>
      <c r="AJ183" s="213"/>
      <c r="AK183" s="213"/>
      <c r="AL183" s="213"/>
      <c r="AM183" s="213"/>
      <c r="AN183" s="213"/>
      <c r="AO183" s="213"/>
      <c r="AP183" s="213"/>
      <c r="AQ183" s="213"/>
      <c r="AR183" s="213"/>
      <c r="AS183" s="213"/>
      <c r="AT183" s="213"/>
      <c r="AU183" s="213"/>
      <c r="AV183" s="213"/>
      <c r="AW183" s="213"/>
      <c r="AX183" s="213"/>
      <c r="AY183" s="213"/>
      <c r="AZ183" s="213"/>
      <c r="BA183" s="213"/>
      <c r="BB183" s="213"/>
      <c r="BC183" s="213"/>
      <c r="BD183" s="213"/>
      <c r="BE183" s="213"/>
      <c r="BF183" s="213"/>
      <c r="BG183" s="213"/>
      <c r="BH183" s="213"/>
    </row>
    <row r="184" spans="1:60" x14ac:dyDescent="0.2">
      <c r="A184" s="226" t="s">
        <v>142</v>
      </c>
      <c r="B184" s="227" t="s">
        <v>79</v>
      </c>
      <c r="C184" s="251" t="s">
        <v>80</v>
      </c>
      <c r="D184" s="228"/>
      <c r="E184" s="229"/>
      <c r="F184" s="230"/>
      <c r="G184" s="230">
        <f>SUMIF(AG185:AG227,"&lt;&gt;NOR",G185:G227)</f>
        <v>0</v>
      </c>
      <c r="H184" s="230"/>
      <c r="I184" s="230">
        <f>SUM(I185:I227)</f>
        <v>0</v>
      </c>
      <c r="J184" s="230"/>
      <c r="K184" s="230">
        <f>SUM(K185:K227)</f>
        <v>0</v>
      </c>
      <c r="L184" s="230"/>
      <c r="M184" s="230">
        <f>SUM(M185:M227)</f>
        <v>0</v>
      </c>
      <c r="N184" s="230"/>
      <c r="O184" s="230">
        <f>SUM(O185:O227)</f>
        <v>0.08</v>
      </c>
      <c r="P184" s="230"/>
      <c r="Q184" s="230">
        <f>SUM(Q185:Q227)</f>
        <v>0.18</v>
      </c>
      <c r="R184" s="230"/>
      <c r="S184" s="230"/>
      <c r="T184" s="231"/>
      <c r="U184" s="225"/>
      <c r="V184" s="225">
        <f>SUM(V185:V227)</f>
        <v>8.83</v>
      </c>
      <c r="W184" s="225"/>
      <c r="X184" s="225"/>
      <c r="AG184" t="s">
        <v>143</v>
      </c>
    </row>
    <row r="185" spans="1:60" outlineLevel="1" x14ac:dyDescent="0.2">
      <c r="A185" s="232">
        <v>32</v>
      </c>
      <c r="B185" s="233" t="s">
        <v>317</v>
      </c>
      <c r="C185" s="252" t="s">
        <v>318</v>
      </c>
      <c r="D185" s="234" t="s">
        <v>319</v>
      </c>
      <c r="E185" s="235">
        <v>1</v>
      </c>
      <c r="F185" s="236"/>
      <c r="G185" s="237">
        <f>ROUND(E185*F185,2)</f>
        <v>0</v>
      </c>
      <c r="H185" s="236"/>
      <c r="I185" s="237">
        <f>ROUND(E185*H185,2)</f>
        <v>0</v>
      </c>
      <c r="J185" s="236"/>
      <c r="K185" s="237">
        <f>ROUND(E185*J185,2)</f>
        <v>0</v>
      </c>
      <c r="L185" s="237">
        <v>15</v>
      </c>
      <c r="M185" s="237">
        <f>G185*(1+L185/100)</f>
        <v>0</v>
      </c>
      <c r="N185" s="237">
        <v>0</v>
      </c>
      <c r="O185" s="237">
        <f>ROUND(E185*N185,2)</f>
        <v>0</v>
      </c>
      <c r="P185" s="237">
        <v>3.4200000000000001E-2</v>
      </c>
      <c r="Q185" s="237">
        <f>ROUND(E185*P185,2)</f>
        <v>0.03</v>
      </c>
      <c r="R185" s="237" t="s">
        <v>277</v>
      </c>
      <c r="S185" s="237" t="s">
        <v>148</v>
      </c>
      <c r="T185" s="238" t="s">
        <v>148</v>
      </c>
      <c r="U185" s="222">
        <v>0.46500000000000002</v>
      </c>
      <c r="V185" s="222">
        <f>ROUND(E185*U185,2)</f>
        <v>0.47</v>
      </c>
      <c r="W185" s="222"/>
      <c r="X185" s="222" t="s">
        <v>149</v>
      </c>
      <c r="Y185" s="213"/>
      <c r="Z185" s="213"/>
      <c r="AA185" s="213"/>
      <c r="AB185" s="213"/>
      <c r="AC185" s="213"/>
      <c r="AD185" s="213"/>
      <c r="AE185" s="213"/>
      <c r="AF185" s="213"/>
      <c r="AG185" s="213" t="s">
        <v>150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3" t="s">
        <v>320</v>
      </c>
      <c r="D186" s="223"/>
      <c r="E186" s="224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152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3" t="s">
        <v>208</v>
      </c>
      <c r="D187" s="223"/>
      <c r="E187" s="224">
        <v>1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152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32">
        <v>33</v>
      </c>
      <c r="B188" s="233" t="s">
        <v>321</v>
      </c>
      <c r="C188" s="252" t="s">
        <v>322</v>
      </c>
      <c r="D188" s="234" t="s">
        <v>319</v>
      </c>
      <c r="E188" s="235">
        <v>1</v>
      </c>
      <c r="F188" s="236"/>
      <c r="G188" s="237">
        <f>ROUND(E188*F188,2)</f>
        <v>0</v>
      </c>
      <c r="H188" s="236"/>
      <c r="I188" s="237">
        <f>ROUND(E188*H188,2)</f>
        <v>0</v>
      </c>
      <c r="J188" s="236"/>
      <c r="K188" s="237">
        <f>ROUND(E188*J188,2)</f>
        <v>0</v>
      </c>
      <c r="L188" s="237">
        <v>15</v>
      </c>
      <c r="M188" s="237">
        <f>G188*(1+L188/100)</f>
        <v>0</v>
      </c>
      <c r="N188" s="237">
        <v>0</v>
      </c>
      <c r="O188" s="237">
        <f>ROUND(E188*N188,2)</f>
        <v>0</v>
      </c>
      <c r="P188" s="237">
        <v>1.9460000000000002E-2</v>
      </c>
      <c r="Q188" s="237">
        <f>ROUND(E188*P188,2)</f>
        <v>0.02</v>
      </c>
      <c r="R188" s="237" t="s">
        <v>277</v>
      </c>
      <c r="S188" s="237" t="s">
        <v>148</v>
      </c>
      <c r="T188" s="238" t="s">
        <v>148</v>
      </c>
      <c r="U188" s="222">
        <v>0.38200000000000001</v>
      </c>
      <c r="V188" s="222">
        <f>ROUND(E188*U188,2)</f>
        <v>0.38</v>
      </c>
      <c r="W188" s="222"/>
      <c r="X188" s="222" t="s">
        <v>149</v>
      </c>
      <c r="Y188" s="213"/>
      <c r="Z188" s="213"/>
      <c r="AA188" s="213"/>
      <c r="AB188" s="213"/>
      <c r="AC188" s="213"/>
      <c r="AD188" s="213"/>
      <c r="AE188" s="213"/>
      <c r="AF188" s="213"/>
      <c r="AG188" s="213" t="s">
        <v>150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20"/>
      <c r="B189" s="221"/>
      <c r="C189" s="253" t="s">
        <v>323</v>
      </c>
      <c r="D189" s="223"/>
      <c r="E189" s="224"/>
      <c r="F189" s="222"/>
      <c r="G189" s="222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152</v>
      </c>
      <c r="AH189" s="213">
        <v>0</v>
      </c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20"/>
      <c r="B190" s="221"/>
      <c r="C190" s="253" t="s">
        <v>208</v>
      </c>
      <c r="D190" s="223"/>
      <c r="E190" s="224">
        <v>1</v>
      </c>
      <c r="F190" s="222"/>
      <c r="G190" s="22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3"/>
      <c r="Z190" s="213"/>
      <c r="AA190" s="213"/>
      <c r="AB190" s="213"/>
      <c r="AC190" s="213"/>
      <c r="AD190" s="213"/>
      <c r="AE190" s="213"/>
      <c r="AF190" s="213"/>
      <c r="AG190" s="213" t="s">
        <v>152</v>
      </c>
      <c r="AH190" s="213">
        <v>0</v>
      </c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32">
        <v>34</v>
      </c>
      <c r="B191" s="233" t="s">
        <v>324</v>
      </c>
      <c r="C191" s="252" t="s">
        <v>325</v>
      </c>
      <c r="D191" s="234" t="s">
        <v>319</v>
      </c>
      <c r="E191" s="235">
        <v>1</v>
      </c>
      <c r="F191" s="236"/>
      <c r="G191" s="237">
        <f>ROUND(E191*F191,2)</f>
        <v>0</v>
      </c>
      <c r="H191" s="236"/>
      <c r="I191" s="237">
        <f>ROUND(E191*H191,2)</f>
        <v>0</v>
      </c>
      <c r="J191" s="236"/>
      <c r="K191" s="237">
        <f>ROUND(E191*J191,2)</f>
        <v>0</v>
      </c>
      <c r="L191" s="237">
        <v>15</v>
      </c>
      <c r="M191" s="237">
        <f>G191*(1+L191/100)</f>
        <v>0</v>
      </c>
      <c r="N191" s="237">
        <v>1.41E-3</v>
      </c>
      <c r="O191" s="237">
        <f>ROUND(E191*N191,2)</f>
        <v>0</v>
      </c>
      <c r="P191" s="237">
        <v>0</v>
      </c>
      <c r="Q191" s="237">
        <f>ROUND(E191*P191,2)</f>
        <v>0</v>
      </c>
      <c r="R191" s="237" t="s">
        <v>277</v>
      </c>
      <c r="S191" s="237" t="s">
        <v>148</v>
      </c>
      <c r="T191" s="238" t="s">
        <v>148</v>
      </c>
      <c r="U191" s="222">
        <v>1.575</v>
      </c>
      <c r="V191" s="222">
        <f>ROUND(E191*U191,2)</f>
        <v>1.58</v>
      </c>
      <c r="W191" s="222"/>
      <c r="X191" s="222" t="s">
        <v>149</v>
      </c>
      <c r="Y191" s="213"/>
      <c r="Z191" s="213"/>
      <c r="AA191" s="213"/>
      <c r="AB191" s="213"/>
      <c r="AC191" s="213"/>
      <c r="AD191" s="213"/>
      <c r="AE191" s="213"/>
      <c r="AF191" s="213"/>
      <c r="AG191" s="213" t="s">
        <v>150</v>
      </c>
      <c r="AH191" s="213"/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5" t="s">
        <v>326</v>
      </c>
      <c r="D192" s="241"/>
      <c r="E192" s="241"/>
      <c r="F192" s="241"/>
      <c r="G192" s="241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165</v>
      </c>
      <c r="AH192" s="213"/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20"/>
      <c r="B193" s="221"/>
      <c r="C193" s="253" t="s">
        <v>327</v>
      </c>
      <c r="D193" s="223"/>
      <c r="E193" s="224"/>
      <c r="F193" s="222"/>
      <c r="G193" s="222"/>
      <c r="H193" s="222"/>
      <c r="I193" s="222"/>
      <c r="J193" s="222"/>
      <c r="K193" s="222"/>
      <c r="L193" s="222"/>
      <c r="M193" s="222"/>
      <c r="N193" s="222"/>
      <c r="O193" s="222"/>
      <c r="P193" s="222"/>
      <c r="Q193" s="222"/>
      <c r="R193" s="222"/>
      <c r="S193" s="222"/>
      <c r="T193" s="222"/>
      <c r="U193" s="222"/>
      <c r="V193" s="222"/>
      <c r="W193" s="222"/>
      <c r="X193" s="222"/>
      <c r="Y193" s="213"/>
      <c r="Z193" s="213"/>
      <c r="AA193" s="213"/>
      <c r="AB193" s="213"/>
      <c r="AC193" s="213"/>
      <c r="AD193" s="213"/>
      <c r="AE193" s="213"/>
      <c r="AF193" s="213"/>
      <c r="AG193" s="213" t="s">
        <v>152</v>
      </c>
      <c r="AH193" s="213">
        <v>0</v>
      </c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20"/>
      <c r="B194" s="221"/>
      <c r="C194" s="253" t="s">
        <v>208</v>
      </c>
      <c r="D194" s="223"/>
      <c r="E194" s="224">
        <v>1</v>
      </c>
      <c r="F194" s="222"/>
      <c r="G194" s="222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152</v>
      </c>
      <c r="AH194" s="213">
        <v>0</v>
      </c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32">
        <v>35</v>
      </c>
      <c r="B195" s="233" t="s">
        <v>328</v>
      </c>
      <c r="C195" s="252" t="s">
        <v>329</v>
      </c>
      <c r="D195" s="234" t="s">
        <v>319</v>
      </c>
      <c r="E195" s="235">
        <v>1</v>
      </c>
      <c r="F195" s="236"/>
      <c r="G195" s="237">
        <f>ROUND(E195*F195,2)</f>
        <v>0</v>
      </c>
      <c r="H195" s="236"/>
      <c r="I195" s="237">
        <f>ROUND(E195*H195,2)</f>
        <v>0</v>
      </c>
      <c r="J195" s="236"/>
      <c r="K195" s="237">
        <f>ROUND(E195*J195,2)</f>
        <v>0</v>
      </c>
      <c r="L195" s="237">
        <v>15</v>
      </c>
      <c r="M195" s="237">
        <f>G195*(1+L195/100)</f>
        <v>0</v>
      </c>
      <c r="N195" s="237">
        <v>4.4519999999999997E-2</v>
      </c>
      <c r="O195" s="237">
        <f>ROUND(E195*N195,2)</f>
        <v>0.04</v>
      </c>
      <c r="P195" s="237">
        <v>0</v>
      </c>
      <c r="Q195" s="237">
        <f>ROUND(E195*P195,2)</f>
        <v>0</v>
      </c>
      <c r="R195" s="237" t="s">
        <v>277</v>
      </c>
      <c r="S195" s="237" t="s">
        <v>148</v>
      </c>
      <c r="T195" s="238" t="s">
        <v>330</v>
      </c>
      <c r="U195" s="222">
        <v>2.4620000000000002</v>
      </c>
      <c r="V195" s="222">
        <f>ROUND(E195*U195,2)</f>
        <v>2.46</v>
      </c>
      <c r="W195" s="222"/>
      <c r="X195" s="222" t="s">
        <v>149</v>
      </c>
      <c r="Y195" s="213"/>
      <c r="Z195" s="213"/>
      <c r="AA195" s="213"/>
      <c r="AB195" s="213"/>
      <c r="AC195" s="213"/>
      <c r="AD195" s="213"/>
      <c r="AE195" s="213"/>
      <c r="AF195" s="213"/>
      <c r="AG195" s="213" t="s">
        <v>150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3" t="s">
        <v>331</v>
      </c>
      <c r="D196" s="223"/>
      <c r="E196" s="224"/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152</v>
      </c>
      <c r="AH196" s="213">
        <v>0</v>
      </c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3" t="s">
        <v>208</v>
      </c>
      <c r="D197" s="223"/>
      <c r="E197" s="224">
        <v>1</v>
      </c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152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32">
        <v>36</v>
      </c>
      <c r="B198" s="233" t="s">
        <v>332</v>
      </c>
      <c r="C198" s="252" t="s">
        <v>333</v>
      </c>
      <c r="D198" s="234" t="s">
        <v>319</v>
      </c>
      <c r="E198" s="235">
        <v>1</v>
      </c>
      <c r="F198" s="236"/>
      <c r="G198" s="237">
        <f>ROUND(E198*F198,2)</f>
        <v>0</v>
      </c>
      <c r="H198" s="236"/>
      <c r="I198" s="237">
        <f>ROUND(E198*H198,2)</f>
        <v>0</v>
      </c>
      <c r="J198" s="236"/>
      <c r="K198" s="237">
        <f>ROUND(E198*J198,2)</f>
        <v>0</v>
      </c>
      <c r="L198" s="237">
        <v>15</v>
      </c>
      <c r="M198" s="237">
        <f>G198*(1+L198/100)</f>
        <v>0</v>
      </c>
      <c r="N198" s="237">
        <v>0</v>
      </c>
      <c r="O198" s="237">
        <f>ROUND(E198*N198,2)</f>
        <v>0</v>
      </c>
      <c r="P198" s="237">
        <v>0.125</v>
      </c>
      <c r="Q198" s="237">
        <f>ROUND(E198*P198,2)</f>
        <v>0.13</v>
      </c>
      <c r="R198" s="237" t="s">
        <v>277</v>
      </c>
      <c r="S198" s="237" t="s">
        <v>148</v>
      </c>
      <c r="T198" s="238" t="s">
        <v>148</v>
      </c>
      <c r="U198" s="222">
        <v>1.1499999999999999</v>
      </c>
      <c r="V198" s="222">
        <f>ROUND(E198*U198,2)</f>
        <v>1.1499999999999999</v>
      </c>
      <c r="W198" s="222"/>
      <c r="X198" s="222" t="s">
        <v>149</v>
      </c>
      <c r="Y198" s="213"/>
      <c r="Z198" s="213"/>
      <c r="AA198" s="213"/>
      <c r="AB198" s="213"/>
      <c r="AC198" s="213"/>
      <c r="AD198" s="213"/>
      <c r="AE198" s="213"/>
      <c r="AF198" s="213"/>
      <c r="AG198" s="213" t="s">
        <v>150</v>
      </c>
      <c r="AH198" s="213"/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20"/>
      <c r="B199" s="221"/>
      <c r="C199" s="253" t="s">
        <v>334</v>
      </c>
      <c r="D199" s="223"/>
      <c r="E199" s="224"/>
      <c r="F199" s="222"/>
      <c r="G199" s="222"/>
      <c r="H199" s="222"/>
      <c r="I199" s="222"/>
      <c r="J199" s="222"/>
      <c r="K199" s="222"/>
      <c r="L199" s="222"/>
      <c r="M199" s="222"/>
      <c r="N199" s="222"/>
      <c r="O199" s="222"/>
      <c r="P199" s="222"/>
      <c r="Q199" s="222"/>
      <c r="R199" s="222"/>
      <c r="S199" s="222"/>
      <c r="T199" s="222"/>
      <c r="U199" s="222"/>
      <c r="V199" s="222"/>
      <c r="W199" s="222"/>
      <c r="X199" s="222"/>
      <c r="Y199" s="213"/>
      <c r="Z199" s="213"/>
      <c r="AA199" s="213"/>
      <c r="AB199" s="213"/>
      <c r="AC199" s="213"/>
      <c r="AD199" s="213"/>
      <c r="AE199" s="213"/>
      <c r="AF199" s="213"/>
      <c r="AG199" s="213" t="s">
        <v>152</v>
      </c>
      <c r="AH199" s="213">
        <v>0</v>
      </c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3" t="s">
        <v>208</v>
      </c>
      <c r="D200" s="223"/>
      <c r="E200" s="224">
        <v>1</v>
      </c>
      <c r="F200" s="222"/>
      <c r="G200" s="222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152</v>
      </c>
      <c r="AH200" s="213">
        <v>0</v>
      </c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outlineLevel="1" x14ac:dyDescent="0.2">
      <c r="A201" s="232">
        <v>37</v>
      </c>
      <c r="B201" s="233" t="s">
        <v>335</v>
      </c>
      <c r="C201" s="252" t="s">
        <v>336</v>
      </c>
      <c r="D201" s="234" t="s">
        <v>319</v>
      </c>
      <c r="E201" s="235">
        <v>3</v>
      </c>
      <c r="F201" s="236"/>
      <c r="G201" s="237">
        <f>ROUND(E201*F201,2)</f>
        <v>0</v>
      </c>
      <c r="H201" s="236"/>
      <c r="I201" s="237">
        <f>ROUND(E201*H201,2)</f>
        <v>0</v>
      </c>
      <c r="J201" s="236"/>
      <c r="K201" s="237">
        <f>ROUND(E201*J201,2)</f>
        <v>0</v>
      </c>
      <c r="L201" s="237">
        <v>15</v>
      </c>
      <c r="M201" s="237">
        <f>G201*(1+L201/100)</f>
        <v>0</v>
      </c>
      <c r="N201" s="237">
        <v>0</v>
      </c>
      <c r="O201" s="237">
        <f>ROUND(E201*N201,2)</f>
        <v>0</v>
      </c>
      <c r="P201" s="237">
        <v>3.6999999999999999E-4</v>
      </c>
      <c r="Q201" s="237">
        <f>ROUND(E201*P201,2)</f>
        <v>0</v>
      </c>
      <c r="R201" s="237" t="s">
        <v>277</v>
      </c>
      <c r="S201" s="237" t="s">
        <v>148</v>
      </c>
      <c r="T201" s="238" t="s">
        <v>148</v>
      </c>
      <c r="U201" s="222">
        <v>4.1000000000000002E-2</v>
      </c>
      <c r="V201" s="222">
        <f>ROUND(E201*U201,2)</f>
        <v>0.12</v>
      </c>
      <c r="W201" s="222"/>
      <c r="X201" s="222" t="s">
        <v>149</v>
      </c>
      <c r="Y201" s="213"/>
      <c r="Z201" s="213"/>
      <c r="AA201" s="213"/>
      <c r="AB201" s="213"/>
      <c r="AC201" s="213"/>
      <c r="AD201" s="213"/>
      <c r="AE201" s="213"/>
      <c r="AF201" s="213"/>
      <c r="AG201" s="213" t="s">
        <v>150</v>
      </c>
      <c r="AH201" s="213"/>
      <c r="AI201" s="213"/>
      <c r="AJ201" s="213"/>
      <c r="AK201" s="213"/>
      <c r="AL201" s="213"/>
      <c r="AM201" s="213"/>
      <c r="AN201" s="213"/>
      <c r="AO201" s="213"/>
      <c r="AP201" s="213"/>
      <c r="AQ201" s="213"/>
      <c r="AR201" s="213"/>
      <c r="AS201" s="213"/>
      <c r="AT201" s="213"/>
      <c r="AU201" s="213"/>
      <c r="AV201" s="213"/>
      <c r="AW201" s="213"/>
      <c r="AX201" s="213"/>
      <c r="AY201" s="213"/>
      <c r="AZ201" s="213"/>
      <c r="BA201" s="213"/>
      <c r="BB201" s="213"/>
      <c r="BC201" s="213"/>
      <c r="BD201" s="213"/>
      <c r="BE201" s="213"/>
      <c r="BF201" s="213"/>
      <c r="BG201" s="213"/>
      <c r="BH201" s="213"/>
    </row>
    <row r="202" spans="1:60" outlineLevel="1" x14ac:dyDescent="0.2">
      <c r="A202" s="220"/>
      <c r="B202" s="221"/>
      <c r="C202" s="253" t="s">
        <v>337</v>
      </c>
      <c r="D202" s="223"/>
      <c r="E202" s="224"/>
      <c r="F202" s="222"/>
      <c r="G202" s="222"/>
      <c r="H202" s="222"/>
      <c r="I202" s="222"/>
      <c r="J202" s="222"/>
      <c r="K202" s="222"/>
      <c r="L202" s="222"/>
      <c r="M202" s="222"/>
      <c r="N202" s="222"/>
      <c r="O202" s="222"/>
      <c r="P202" s="222"/>
      <c r="Q202" s="222"/>
      <c r="R202" s="222"/>
      <c r="S202" s="222"/>
      <c r="T202" s="222"/>
      <c r="U202" s="222"/>
      <c r="V202" s="222"/>
      <c r="W202" s="222"/>
      <c r="X202" s="222"/>
      <c r="Y202" s="213"/>
      <c r="Z202" s="213"/>
      <c r="AA202" s="213"/>
      <c r="AB202" s="213"/>
      <c r="AC202" s="213"/>
      <c r="AD202" s="213"/>
      <c r="AE202" s="213"/>
      <c r="AF202" s="213"/>
      <c r="AG202" s="213" t="s">
        <v>152</v>
      </c>
      <c r="AH202" s="213">
        <v>0</v>
      </c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3" t="s">
        <v>338</v>
      </c>
      <c r="D203" s="223"/>
      <c r="E203" s="224">
        <v>3</v>
      </c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152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ht="22.5" outlineLevel="1" x14ac:dyDescent="0.2">
      <c r="A204" s="232">
        <v>38</v>
      </c>
      <c r="B204" s="233" t="s">
        <v>339</v>
      </c>
      <c r="C204" s="252" t="s">
        <v>340</v>
      </c>
      <c r="D204" s="234" t="s">
        <v>205</v>
      </c>
      <c r="E204" s="235">
        <v>1</v>
      </c>
      <c r="F204" s="236"/>
      <c r="G204" s="237">
        <f>ROUND(E204*F204,2)</f>
        <v>0</v>
      </c>
      <c r="H204" s="236"/>
      <c r="I204" s="237">
        <f>ROUND(E204*H204,2)</f>
        <v>0</v>
      </c>
      <c r="J204" s="236"/>
      <c r="K204" s="237">
        <f>ROUND(E204*J204,2)</f>
        <v>0</v>
      </c>
      <c r="L204" s="237">
        <v>15</v>
      </c>
      <c r="M204" s="237">
        <f>G204*(1+L204/100)</f>
        <v>0</v>
      </c>
      <c r="N204" s="237">
        <v>1.2999999999999999E-3</v>
      </c>
      <c r="O204" s="237">
        <f>ROUND(E204*N204,2)</f>
        <v>0</v>
      </c>
      <c r="P204" s="237">
        <v>0</v>
      </c>
      <c r="Q204" s="237">
        <f>ROUND(E204*P204,2)</f>
        <v>0</v>
      </c>
      <c r="R204" s="237" t="s">
        <v>277</v>
      </c>
      <c r="S204" s="237" t="s">
        <v>148</v>
      </c>
      <c r="T204" s="238" t="s">
        <v>148</v>
      </c>
      <c r="U204" s="222">
        <v>0.48499999999999999</v>
      </c>
      <c r="V204" s="222">
        <f>ROUND(E204*U204,2)</f>
        <v>0.49</v>
      </c>
      <c r="W204" s="222"/>
      <c r="X204" s="222" t="s">
        <v>149</v>
      </c>
      <c r="Y204" s="213"/>
      <c r="Z204" s="213"/>
      <c r="AA204" s="213"/>
      <c r="AB204" s="213"/>
      <c r="AC204" s="213"/>
      <c r="AD204" s="213"/>
      <c r="AE204" s="213"/>
      <c r="AF204" s="213"/>
      <c r="AG204" s="213" t="s">
        <v>150</v>
      </c>
      <c r="AH204" s="213"/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3" t="s">
        <v>327</v>
      </c>
      <c r="D205" s="223"/>
      <c r="E205" s="224"/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152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20"/>
      <c r="B206" s="221"/>
      <c r="C206" s="253" t="s">
        <v>208</v>
      </c>
      <c r="D206" s="223"/>
      <c r="E206" s="224">
        <v>1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152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outlineLevel="1" x14ac:dyDescent="0.2">
      <c r="A207" s="232">
        <v>39</v>
      </c>
      <c r="B207" s="233" t="s">
        <v>341</v>
      </c>
      <c r="C207" s="252" t="s">
        <v>342</v>
      </c>
      <c r="D207" s="234" t="s">
        <v>319</v>
      </c>
      <c r="E207" s="235">
        <v>3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15</v>
      </c>
      <c r="M207" s="237">
        <f>G207*(1+L207/100)</f>
        <v>0</v>
      </c>
      <c r="N207" s="237">
        <v>0</v>
      </c>
      <c r="O207" s="237">
        <f>ROUND(E207*N207,2)</f>
        <v>0</v>
      </c>
      <c r="P207" s="237">
        <v>1.56E-3</v>
      </c>
      <c r="Q207" s="237">
        <f>ROUND(E207*P207,2)</f>
        <v>0</v>
      </c>
      <c r="R207" s="237" t="s">
        <v>277</v>
      </c>
      <c r="S207" s="237" t="s">
        <v>148</v>
      </c>
      <c r="T207" s="238" t="s">
        <v>148</v>
      </c>
      <c r="U207" s="222">
        <v>0.217</v>
      </c>
      <c r="V207" s="222">
        <f>ROUND(E207*U207,2)</f>
        <v>0.65</v>
      </c>
      <c r="W207" s="222"/>
      <c r="X207" s="222" t="s">
        <v>149</v>
      </c>
      <c r="Y207" s="213"/>
      <c r="Z207" s="213"/>
      <c r="AA207" s="213"/>
      <c r="AB207" s="213"/>
      <c r="AC207" s="213"/>
      <c r="AD207" s="213"/>
      <c r="AE207" s="213"/>
      <c r="AF207" s="213"/>
      <c r="AG207" s="213" t="s">
        <v>150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3" t="s">
        <v>337</v>
      </c>
      <c r="D208" s="223"/>
      <c r="E208" s="224"/>
      <c r="F208" s="222"/>
      <c r="G208" s="222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152</v>
      </c>
      <c r="AH208" s="213">
        <v>0</v>
      </c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3" t="s">
        <v>338</v>
      </c>
      <c r="D209" s="223"/>
      <c r="E209" s="224">
        <v>3</v>
      </c>
      <c r="F209" s="222"/>
      <c r="G209" s="222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152</v>
      </c>
      <c r="AH209" s="213">
        <v>0</v>
      </c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ht="22.5" outlineLevel="1" x14ac:dyDescent="0.2">
      <c r="A210" s="232">
        <v>40</v>
      </c>
      <c r="B210" s="233" t="s">
        <v>343</v>
      </c>
      <c r="C210" s="252" t="s">
        <v>344</v>
      </c>
      <c r="D210" s="234" t="s">
        <v>319</v>
      </c>
      <c r="E210" s="235">
        <v>1</v>
      </c>
      <c r="F210" s="236"/>
      <c r="G210" s="237">
        <f>ROUND(E210*F210,2)</f>
        <v>0</v>
      </c>
      <c r="H210" s="236"/>
      <c r="I210" s="237">
        <f>ROUND(E210*H210,2)</f>
        <v>0</v>
      </c>
      <c r="J210" s="236"/>
      <c r="K210" s="237">
        <f>ROUND(E210*J210,2)</f>
        <v>0</v>
      </c>
      <c r="L210" s="237">
        <v>15</v>
      </c>
      <c r="M210" s="237">
        <f>G210*(1+L210/100)</f>
        <v>0</v>
      </c>
      <c r="N210" s="237">
        <v>1.5299999999999999E-3</v>
      </c>
      <c r="O210" s="237">
        <f>ROUND(E210*N210,2)</f>
        <v>0</v>
      </c>
      <c r="P210" s="237">
        <v>0</v>
      </c>
      <c r="Q210" s="237">
        <f>ROUND(E210*P210,2)</f>
        <v>0</v>
      </c>
      <c r="R210" s="237" t="s">
        <v>277</v>
      </c>
      <c r="S210" s="237" t="s">
        <v>148</v>
      </c>
      <c r="T210" s="238" t="s">
        <v>148</v>
      </c>
      <c r="U210" s="222">
        <v>0.65500000000000003</v>
      </c>
      <c r="V210" s="222">
        <f>ROUND(E210*U210,2)</f>
        <v>0.66</v>
      </c>
      <c r="W210" s="222"/>
      <c r="X210" s="222" t="s">
        <v>149</v>
      </c>
      <c r="Y210" s="213"/>
      <c r="Z210" s="213"/>
      <c r="AA210" s="213"/>
      <c r="AB210" s="213"/>
      <c r="AC210" s="213"/>
      <c r="AD210" s="213"/>
      <c r="AE210" s="213"/>
      <c r="AF210" s="213"/>
      <c r="AG210" s="213" t="s">
        <v>150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3" t="s">
        <v>331</v>
      </c>
      <c r="D211" s="223"/>
      <c r="E211" s="224"/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152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/>
      <c r="B212" s="221"/>
      <c r="C212" s="253" t="s">
        <v>208</v>
      </c>
      <c r="D212" s="223"/>
      <c r="E212" s="224">
        <v>1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152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ht="33.75" outlineLevel="1" x14ac:dyDescent="0.2">
      <c r="A213" s="243">
        <v>41</v>
      </c>
      <c r="B213" s="244" t="s">
        <v>345</v>
      </c>
      <c r="C213" s="257" t="s">
        <v>346</v>
      </c>
      <c r="D213" s="245" t="s">
        <v>205</v>
      </c>
      <c r="E213" s="246">
        <v>1</v>
      </c>
      <c r="F213" s="247"/>
      <c r="G213" s="248">
        <f>ROUND(E213*F213,2)</f>
        <v>0</v>
      </c>
      <c r="H213" s="247"/>
      <c r="I213" s="248">
        <f>ROUND(E213*H213,2)</f>
        <v>0</v>
      </c>
      <c r="J213" s="247"/>
      <c r="K213" s="248">
        <f>ROUND(E213*J213,2)</f>
        <v>0</v>
      </c>
      <c r="L213" s="248">
        <v>15</v>
      </c>
      <c r="M213" s="248">
        <f>G213*(1+L213/100)</f>
        <v>0</v>
      </c>
      <c r="N213" s="248">
        <v>2.7999999999999998E-4</v>
      </c>
      <c r="O213" s="248">
        <f>ROUND(E213*N213,2)</f>
        <v>0</v>
      </c>
      <c r="P213" s="248">
        <v>0</v>
      </c>
      <c r="Q213" s="248">
        <f>ROUND(E213*P213,2)</f>
        <v>0</v>
      </c>
      <c r="R213" s="248" t="s">
        <v>277</v>
      </c>
      <c r="S213" s="248" t="s">
        <v>148</v>
      </c>
      <c r="T213" s="249" t="s">
        <v>148</v>
      </c>
      <c r="U213" s="222">
        <v>0.246</v>
      </c>
      <c r="V213" s="222">
        <f>ROUND(E213*U213,2)</f>
        <v>0.25</v>
      </c>
      <c r="W213" s="222"/>
      <c r="X213" s="222" t="s">
        <v>149</v>
      </c>
      <c r="Y213" s="213"/>
      <c r="Z213" s="213"/>
      <c r="AA213" s="213"/>
      <c r="AB213" s="213"/>
      <c r="AC213" s="213"/>
      <c r="AD213" s="213"/>
      <c r="AE213" s="213"/>
      <c r="AF213" s="213"/>
      <c r="AG213" s="213" t="s">
        <v>150</v>
      </c>
      <c r="AH213" s="213"/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ht="22.5" outlineLevel="1" x14ac:dyDescent="0.2">
      <c r="A214" s="232">
        <v>42</v>
      </c>
      <c r="B214" s="233" t="s">
        <v>347</v>
      </c>
      <c r="C214" s="252" t="s">
        <v>348</v>
      </c>
      <c r="D214" s="234" t="s">
        <v>205</v>
      </c>
      <c r="E214" s="235">
        <v>1</v>
      </c>
      <c r="F214" s="236"/>
      <c r="G214" s="237">
        <f>ROUND(E214*F214,2)</f>
        <v>0</v>
      </c>
      <c r="H214" s="236"/>
      <c r="I214" s="237">
        <f>ROUND(E214*H214,2)</f>
        <v>0</v>
      </c>
      <c r="J214" s="236"/>
      <c r="K214" s="237">
        <f>ROUND(E214*J214,2)</f>
        <v>0</v>
      </c>
      <c r="L214" s="237">
        <v>15</v>
      </c>
      <c r="M214" s="237">
        <f>G214*(1+L214/100)</f>
        <v>0</v>
      </c>
      <c r="N214" s="237">
        <v>1.3999999999999999E-4</v>
      </c>
      <c r="O214" s="237">
        <f>ROUND(E214*N214,2)</f>
        <v>0</v>
      </c>
      <c r="P214" s="237">
        <v>0</v>
      </c>
      <c r="Q214" s="237">
        <f>ROUND(E214*P214,2)</f>
        <v>0</v>
      </c>
      <c r="R214" s="237" t="s">
        <v>277</v>
      </c>
      <c r="S214" s="237" t="s">
        <v>148</v>
      </c>
      <c r="T214" s="238" t="s">
        <v>148</v>
      </c>
      <c r="U214" s="222">
        <v>0.246</v>
      </c>
      <c r="V214" s="222">
        <f>ROUND(E214*U214,2)</f>
        <v>0.25</v>
      </c>
      <c r="W214" s="222"/>
      <c r="X214" s="222" t="s">
        <v>149</v>
      </c>
      <c r="Y214" s="213"/>
      <c r="Z214" s="213"/>
      <c r="AA214" s="213"/>
      <c r="AB214" s="213"/>
      <c r="AC214" s="213"/>
      <c r="AD214" s="213"/>
      <c r="AE214" s="213"/>
      <c r="AF214" s="213"/>
      <c r="AG214" s="213" t="s">
        <v>150</v>
      </c>
      <c r="AH214" s="213"/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outlineLevel="1" x14ac:dyDescent="0.2">
      <c r="A215" s="220"/>
      <c r="B215" s="221"/>
      <c r="C215" s="253" t="s">
        <v>331</v>
      </c>
      <c r="D215" s="223"/>
      <c r="E215" s="224"/>
      <c r="F215" s="222"/>
      <c r="G215" s="222"/>
      <c r="H215" s="222"/>
      <c r="I215" s="222"/>
      <c r="J215" s="222"/>
      <c r="K215" s="222"/>
      <c r="L215" s="222"/>
      <c r="M215" s="222"/>
      <c r="N215" s="222"/>
      <c r="O215" s="222"/>
      <c r="P215" s="222"/>
      <c r="Q215" s="222"/>
      <c r="R215" s="222"/>
      <c r="S215" s="222"/>
      <c r="T215" s="222"/>
      <c r="U215" s="222"/>
      <c r="V215" s="222"/>
      <c r="W215" s="222"/>
      <c r="X215" s="222"/>
      <c r="Y215" s="213"/>
      <c r="Z215" s="213"/>
      <c r="AA215" s="213"/>
      <c r="AB215" s="213"/>
      <c r="AC215" s="213"/>
      <c r="AD215" s="213"/>
      <c r="AE215" s="213"/>
      <c r="AF215" s="213"/>
      <c r="AG215" s="213" t="s">
        <v>152</v>
      </c>
      <c r="AH215" s="213">
        <v>0</v>
      </c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20"/>
      <c r="B216" s="221"/>
      <c r="C216" s="253" t="s">
        <v>208</v>
      </c>
      <c r="D216" s="223"/>
      <c r="E216" s="224">
        <v>1</v>
      </c>
      <c r="F216" s="222"/>
      <c r="G216" s="222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3"/>
      <c r="Z216" s="213"/>
      <c r="AA216" s="213"/>
      <c r="AB216" s="213"/>
      <c r="AC216" s="213"/>
      <c r="AD216" s="213"/>
      <c r="AE216" s="213"/>
      <c r="AF216" s="213"/>
      <c r="AG216" s="213" t="s">
        <v>152</v>
      </c>
      <c r="AH216" s="213">
        <v>0</v>
      </c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32">
        <v>43</v>
      </c>
      <c r="B217" s="233" t="s">
        <v>349</v>
      </c>
      <c r="C217" s="252" t="s">
        <v>350</v>
      </c>
      <c r="D217" s="234" t="s">
        <v>205</v>
      </c>
      <c r="E217" s="235">
        <v>1</v>
      </c>
      <c r="F217" s="236"/>
      <c r="G217" s="237">
        <f>ROUND(E217*F217,2)</f>
        <v>0</v>
      </c>
      <c r="H217" s="236"/>
      <c r="I217" s="237">
        <f>ROUND(E217*H217,2)</f>
        <v>0</v>
      </c>
      <c r="J217" s="236"/>
      <c r="K217" s="237">
        <f>ROUND(E217*J217,2)</f>
        <v>0</v>
      </c>
      <c r="L217" s="237">
        <v>15</v>
      </c>
      <c r="M217" s="237">
        <f>G217*(1+L217/100)</f>
        <v>0</v>
      </c>
      <c r="N217" s="237">
        <v>8.0000000000000004E-4</v>
      </c>
      <c r="O217" s="237">
        <f>ROUND(E217*N217,2)</f>
        <v>0</v>
      </c>
      <c r="P217" s="237">
        <v>0</v>
      </c>
      <c r="Q217" s="237">
        <f>ROUND(E217*P217,2)</f>
        <v>0</v>
      </c>
      <c r="R217" s="237" t="s">
        <v>277</v>
      </c>
      <c r="S217" s="237" t="s">
        <v>148</v>
      </c>
      <c r="T217" s="238" t="s">
        <v>148</v>
      </c>
      <c r="U217" s="222">
        <v>0.37</v>
      </c>
      <c r="V217" s="222">
        <f>ROUND(E217*U217,2)</f>
        <v>0.37</v>
      </c>
      <c r="W217" s="222"/>
      <c r="X217" s="222" t="s">
        <v>149</v>
      </c>
      <c r="Y217" s="213"/>
      <c r="Z217" s="213"/>
      <c r="AA217" s="213"/>
      <c r="AB217" s="213"/>
      <c r="AC217" s="213"/>
      <c r="AD217" s="213"/>
      <c r="AE217" s="213"/>
      <c r="AF217" s="213"/>
      <c r="AG217" s="213" t="s">
        <v>150</v>
      </c>
      <c r="AH217" s="213"/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3" t="s">
        <v>337</v>
      </c>
      <c r="D218" s="223"/>
      <c r="E218" s="224"/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152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outlineLevel="1" x14ac:dyDescent="0.2">
      <c r="A219" s="220"/>
      <c r="B219" s="221"/>
      <c r="C219" s="253" t="s">
        <v>208</v>
      </c>
      <c r="D219" s="223"/>
      <c r="E219" s="224">
        <v>1</v>
      </c>
      <c r="F219" s="222"/>
      <c r="G219" s="222"/>
      <c r="H219" s="222"/>
      <c r="I219" s="222"/>
      <c r="J219" s="222"/>
      <c r="K219" s="222"/>
      <c r="L219" s="222"/>
      <c r="M219" s="222"/>
      <c r="N219" s="222"/>
      <c r="O219" s="222"/>
      <c r="P219" s="222"/>
      <c r="Q219" s="222"/>
      <c r="R219" s="222"/>
      <c r="S219" s="222"/>
      <c r="T219" s="222"/>
      <c r="U219" s="222"/>
      <c r="V219" s="222"/>
      <c r="W219" s="222"/>
      <c r="X219" s="222"/>
      <c r="Y219" s="213"/>
      <c r="Z219" s="213"/>
      <c r="AA219" s="213"/>
      <c r="AB219" s="213"/>
      <c r="AC219" s="213"/>
      <c r="AD219" s="213"/>
      <c r="AE219" s="213"/>
      <c r="AF219" s="213"/>
      <c r="AG219" s="213" t="s">
        <v>152</v>
      </c>
      <c r="AH219" s="213">
        <v>0</v>
      </c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32">
        <v>44</v>
      </c>
      <c r="B220" s="233" t="s">
        <v>351</v>
      </c>
      <c r="C220" s="252" t="s">
        <v>352</v>
      </c>
      <c r="D220" s="234" t="s">
        <v>0</v>
      </c>
      <c r="E220" s="235">
        <v>174.155</v>
      </c>
      <c r="F220" s="236"/>
      <c r="G220" s="237">
        <f>ROUND(E220*F220,2)</f>
        <v>0</v>
      </c>
      <c r="H220" s="236"/>
      <c r="I220" s="237">
        <f>ROUND(E220*H220,2)</f>
        <v>0</v>
      </c>
      <c r="J220" s="236"/>
      <c r="K220" s="237">
        <f>ROUND(E220*J220,2)</f>
        <v>0</v>
      </c>
      <c r="L220" s="237">
        <v>15</v>
      </c>
      <c r="M220" s="237">
        <f>G220*(1+L220/100)</f>
        <v>0</v>
      </c>
      <c r="N220" s="237">
        <v>0</v>
      </c>
      <c r="O220" s="237">
        <f>ROUND(E220*N220,2)</f>
        <v>0</v>
      </c>
      <c r="P220" s="237">
        <v>0</v>
      </c>
      <c r="Q220" s="237">
        <f>ROUND(E220*P220,2)</f>
        <v>0</v>
      </c>
      <c r="R220" s="237" t="s">
        <v>277</v>
      </c>
      <c r="S220" s="237" t="s">
        <v>148</v>
      </c>
      <c r="T220" s="238" t="s">
        <v>148</v>
      </c>
      <c r="U220" s="222">
        <v>0</v>
      </c>
      <c r="V220" s="222">
        <f>ROUND(E220*U220,2)</f>
        <v>0</v>
      </c>
      <c r="W220" s="222"/>
      <c r="X220" s="222" t="s">
        <v>149</v>
      </c>
      <c r="Y220" s="213"/>
      <c r="Z220" s="213"/>
      <c r="AA220" s="213"/>
      <c r="AB220" s="213"/>
      <c r="AC220" s="213"/>
      <c r="AD220" s="213"/>
      <c r="AE220" s="213"/>
      <c r="AF220" s="213"/>
      <c r="AG220" s="213" t="s">
        <v>150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4" t="s">
        <v>316</v>
      </c>
      <c r="D221" s="240"/>
      <c r="E221" s="240"/>
      <c r="F221" s="240"/>
      <c r="G221" s="240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157</v>
      </c>
      <c r="AH221" s="213"/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ht="22.5" outlineLevel="1" x14ac:dyDescent="0.2">
      <c r="A222" s="232">
        <v>45</v>
      </c>
      <c r="B222" s="233" t="s">
        <v>353</v>
      </c>
      <c r="C222" s="252" t="s">
        <v>354</v>
      </c>
      <c r="D222" s="234" t="s">
        <v>205</v>
      </c>
      <c r="E222" s="235">
        <v>1</v>
      </c>
      <c r="F222" s="236"/>
      <c r="G222" s="237">
        <f>ROUND(E222*F222,2)</f>
        <v>0</v>
      </c>
      <c r="H222" s="236"/>
      <c r="I222" s="237">
        <f>ROUND(E222*H222,2)</f>
        <v>0</v>
      </c>
      <c r="J222" s="236"/>
      <c r="K222" s="237">
        <f>ROUND(E222*J222,2)</f>
        <v>0</v>
      </c>
      <c r="L222" s="237">
        <v>15</v>
      </c>
      <c r="M222" s="237">
        <f>G222*(1+L222/100)</f>
        <v>0</v>
      </c>
      <c r="N222" s="237">
        <v>1.2999999999999999E-2</v>
      </c>
      <c r="O222" s="237">
        <f>ROUND(E222*N222,2)</f>
        <v>0.01</v>
      </c>
      <c r="P222" s="237">
        <v>0</v>
      </c>
      <c r="Q222" s="237">
        <f>ROUND(E222*P222,2)</f>
        <v>0</v>
      </c>
      <c r="R222" s="237" t="s">
        <v>211</v>
      </c>
      <c r="S222" s="237" t="s">
        <v>148</v>
      </c>
      <c r="T222" s="238" t="s">
        <v>148</v>
      </c>
      <c r="U222" s="222">
        <v>0</v>
      </c>
      <c r="V222" s="222">
        <f>ROUND(E222*U222,2)</f>
        <v>0</v>
      </c>
      <c r="W222" s="222"/>
      <c r="X222" s="222" t="s">
        <v>212</v>
      </c>
      <c r="Y222" s="213"/>
      <c r="Z222" s="213"/>
      <c r="AA222" s="213"/>
      <c r="AB222" s="213"/>
      <c r="AC222" s="213"/>
      <c r="AD222" s="213"/>
      <c r="AE222" s="213"/>
      <c r="AF222" s="213"/>
      <c r="AG222" s="213" t="s">
        <v>213</v>
      </c>
      <c r="AH222" s="213"/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20"/>
      <c r="B223" s="221"/>
      <c r="C223" s="253" t="s">
        <v>327</v>
      </c>
      <c r="D223" s="223"/>
      <c r="E223" s="224"/>
      <c r="F223" s="222"/>
      <c r="G223" s="222"/>
      <c r="H223" s="222"/>
      <c r="I223" s="222"/>
      <c r="J223" s="222"/>
      <c r="K223" s="222"/>
      <c r="L223" s="222"/>
      <c r="M223" s="222"/>
      <c r="N223" s="222"/>
      <c r="O223" s="222"/>
      <c r="P223" s="222"/>
      <c r="Q223" s="222"/>
      <c r="R223" s="222"/>
      <c r="S223" s="222"/>
      <c r="T223" s="222"/>
      <c r="U223" s="222"/>
      <c r="V223" s="222"/>
      <c r="W223" s="222"/>
      <c r="X223" s="222"/>
      <c r="Y223" s="213"/>
      <c r="Z223" s="213"/>
      <c r="AA223" s="213"/>
      <c r="AB223" s="213"/>
      <c r="AC223" s="213"/>
      <c r="AD223" s="213"/>
      <c r="AE223" s="213"/>
      <c r="AF223" s="213"/>
      <c r="AG223" s="213" t="s">
        <v>152</v>
      </c>
      <c r="AH223" s="213">
        <v>0</v>
      </c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3" t="s">
        <v>208</v>
      </c>
      <c r="D224" s="223"/>
      <c r="E224" s="224">
        <v>1</v>
      </c>
      <c r="F224" s="222"/>
      <c r="G224" s="222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152</v>
      </c>
      <c r="AH224" s="213">
        <v>0</v>
      </c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ht="33.75" outlineLevel="1" x14ac:dyDescent="0.2">
      <c r="A225" s="232">
        <v>46</v>
      </c>
      <c r="B225" s="233" t="s">
        <v>355</v>
      </c>
      <c r="C225" s="252" t="s">
        <v>356</v>
      </c>
      <c r="D225" s="234" t="s">
        <v>205</v>
      </c>
      <c r="E225" s="235">
        <v>1</v>
      </c>
      <c r="F225" s="236"/>
      <c r="G225" s="237">
        <f>ROUND(E225*F225,2)</f>
        <v>0</v>
      </c>
      <c r="H225" s="236"/>
      <c r="I225" s="237">
        <f>ROUND(E225*H225,2)</f>
        <v>0</v>
      </c>
      <c r="J225" s="236"/>
      <c r="K225" s="237">
        <f>ROUND(E225*J225,2)</f>
        <v>0</v>
      </c>
      <c r="L225" s="237">
        <v>15</v>
      </c>
      <c r="M225" s="237">
        <f>G225*(1+L225/100)</f>
        <v>0</v>
      </c>
      <c r="N225" s="237">
        <v>2.5000000000000001E-2</v>
      </c>
      <c r="O225" s="237">
        <f>ROUND(E225*N225,2)</f>
        <v>0.03</v>
      </c>
      <c r="P225" s="237">
        <v>0</v>
      </c>
      <c r="Q225" s="237">
        <f>ROUND(E225*P225,2)</f>
        <v>0</v>
      </c>
      <c r="R225" s="237" t="s">
        <v>211</v>
      </c>
      <c r="S225" s="237" t="s">
        <v>148</v>
      </c>
      <c r="T225" s="238" t="s">
        <v>148</v>
      </c>
      <c r="U225" s="222">
        <v>0</v>
      </c>
      <c r="V225" s="222">
        <f>ROUND(E225*U225,2)</f>
        <v>0</v>
      </c>
      <c r="W225" s="222"/>
      <c r="X225" s="222" t="s">
        <v>212</v>
      </c>
      <c r="Y225" s="213"/>
      <c r="Z225" s="213"/>
      <c r="AA225" s="213"/>
      <c r="AB225" s="213"/>
      <c r="AC225" s="213"/>
      <c r="AD225" s="213"/>
      <c r="AE225" s="213"/>
      <c r="AF225" s="213"/>
      <c r="AG225" s="213" t="s">
        <v>213</v>
      </c>
      <c r="AH225" s="213"/>
      <c r="AI225" s="213"/>
      <c r="AJ225" s="213"/>
      <c r="AK225" s="213"/>
      <c r="AL225" s="213"/>
      <c r="AM225" s="213"/>
      <c r="AN225" s="213"/>
      <c r="AO225" s="213"/>
      <c r="AP225" s="213"/>
      <c r="AQ225" s="213"/>
      <c r="AR225" s="213"/>
      <c r="AS225" s="213"/>
      <c r="AT225" s="213"/>
      <c r="AU225" s="213"/>
      <c r="AV225" s="213"/>
      <c r="AW225" s="213"/>
      <c r="AX225" s="213"/>
      <c r="AY225" s="213"/>
      <c r="AZ225" s="213"/>
      <c r="BA225" s="213"/>
      <c r="BB225" s="213"/>
      <c r="BC225" s="213"/>
      <c r="BD225" s="213"/>
      <c r="BE225" s="213"/>
      <c r="BF225" s="213"/>
      <c r="BG225" s="213"/>
      <c r="BH225" s="213"/>
    </row>
    <row r="226" spans="1:60" outlineLevel="1" x14ac:dyDescent="0.2">
      <c r="A226" s="220"/>
      <c r="B226" s="221"/>
      <c r="C226" s="253" t="s">
        <v>357</v>
      </c>
      <c r="D226" s="223"/>
      <c r="E226" s="224"/>
      <c r="F226" s="222"/>
      <c r="G226" s="222"/>
      <c r="H226" s="222"/>
      <c r="I226" s="222"/>
      <c r="J226" s="222"/>
      <c r="K226" s="222"/>
      <c r="L226" s="222"/>
      <c r="M226" s="222"/>
      <c r="N226" s="222"/>
      <c r="O226" s="222"/>
      <c r="P226" s="222"/>
      <c r="Q226" s="222"/>
      <c r="R226" s="222"/>
      <c r="S226" s="222"/>
      <c r="T226" s="222"/>
      <c r="U226" s="222"/>
      <c r="V226" s="222"/>
      <c r="W226" s="222"/>
      <c r="X226" s="222"/>
      <c r="Y226" s="213"/>
      <c r="Z226" s="213"/>
      <c r="AA226" s="213"/>
      <c r="AB226" s="213"/>
      <c r="AC226" s="213"/>
      <c r="AD226" s="213"/>
      <c r="AE226" s="213"/>
      <c r="AF226" s="213"/>
      <c r="AG226" s="213" t="s">
        <v>152</v>
      </c>
      <c r="AH226" s="213">
        <v>0</v>
      </c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3" t="s">
        <v>208</v>
      </c>
      <c r="D227" s="223"/>
      <c r="E227" s="224">
        <v>1</v>
      </c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152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x14ac:dyDescent="0.2">
      <c r="A228" s="226" t="s">
        <v>142</v>
      </c>
      <c r="B228" s="227" t="s">
        <v>89</v>
      </c>
      <c r="C228" s="251" t="s">
        <v>90</v>
      </c>
      <c r="D228" s="228"/>
      <c r="E228" s="229"/>
      <c r="F228" s="230"/>
      <c r="G228" s="230">
        <f>SUMIF(AG229:AG262,"&lt;&gt;NOR",G229:G262)</f>
        <v>0</v>
      </c>
      <c r="H228" s="230"/>
      <c r="I228" s="230">
        <f>SUM(I229:I262)</f>
        <v>0</v>
      </c>
      <c r="J228" s="230"/>
      <c r="K228" s="230">
        <f>SUM(K229:K262)</f>
        <v>0</v>
      </c>
      <c r="L228" s="230"/>
      <c r="M228" s="230">
        <f>SUM(M229:M262)</f>
        <v>0</v>
      </c>
      <c r="N228" s="230"/>
      <c r="O228" s="230">
        <f>SUM(O229:O262)</f>
        <v>0.16</v>
      </c>
      <c r="P228" s="230"/>
      <c r="Q228" s="230">
        <f>SUM(Q229:Q262)</f>
        <v>0</v>
      </c>
      <c r="R228" s="230"/>
      <c r="S228" s="230"/>
      <c r="T228" s="231"/>
      <c r="U228" s="225"/>
      <c r="V228" s="225">
        <f>SUM(V229:V262)</f>
        <v>16.47</v>
      </c>
      <c r="W228" s="225"/>
      <c r="X228" s="225"/>
      <c r="AG228" t="s">
        <v>143</v>
      </c>
    </row>
    <row r="229" spans="1:60" ht="22.5" outlineLevel="1" x14ac:dyDescent="0.2">
      <c r="A229" s="232">
        <v>47</v>
      </c>
      <c r="B229" s="233" t="s">
        <v>358</v>
      </c>
      <c r="C229" s="252" t="s">
        <v>359</v>
      </c>
      <c r="D229" s="234" t="s">
        <v>205</v>
      </c>
      <c r="E229" s="235">
        <v>1</v>
      </c>
      <c r="F229" s="236"/>
      <c r="G229" s="237">
        <f>ROUND(E229*F229,2)</f>
        <v>0</v>
      </c>
      <c r="H229" s="236"/>
      <c r="I229" s="237">
        <f>ROUND(E229*H229,2)</f>
        <v>0</v>
      </c>
      <c r="J229" s="236"/>
      <c r="K229" s="237">
        <f>ROUND(E229*J229,2)</f>
        <v>0</v>
      </c>
      <c r="L229" s="237">
        <v>15</v>
      </c>
      <c r="M229" s="237">
        <f>G229*(1+L229/100)</f>
        <v>0</v>
      </c>
      <c r="N229" s="237">
        <v>0</v>
      </c>
      <c r="O229" s="237">
        <f>ROUND(E229*N229,2)</f>
        <v>0</v>
      </c>
      <c r="P229" s="237">
        <v>1.8E-3</v>
      </c>
      <c r="Q229" s="237">
        <f>ROUND(E229*P229,2)</f>
        <v>0</v>
      </c>
      <c r="R229" s="237" t="s">
        <v>360</v>
      </c>
      <c r="S229" s="237" t="s">
        <v>148</v>
      </c>
      <c r="T229" s="238" t="s">
        <v>148</v>
      </c>
      <c r="U229" s="222">
        <v>0.11</v>
      </c>
      <c r="V229" s="222">
        <f>ROUND(E229*U229,2)</f>
        <v>0.11</v>
      </c>
      <c r="W229" s="222"/>
      <c r="X229" s="222" t="s">
        <v>149</v>
      </c>
      <c r="Y229" s="213"/>
      <c r="Z229" s="213"/>
      <c r="AA229" s="213"/>
      <c r="AB229" s="213"/>
      <c r="AC229" s="213"/>
      <c r="AD229" s="213"/>
      <c r="AE229" s="213"/>
      <c r="AF229" s="213"/>
      <c r="AG229" s="213" t="s">
        <v>150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3" t="s">
        <v>207</v>
      </c>
      <c r="D230" s="223"/>
      <c r="E230" s="224"/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152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20"/>
      <c r="B231" s="221"/>
      <c r="C231" s="253" t="s">
        <v>208</v>
      </c>
      <c r="D231" s="223"/>
      <c r="E231" s="224">
        <v>1</v>
      </c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3"/>
      <c r="Z231" s="213"/>
      <c r="AA231" s="213"/>
      <c r="AB231" s="213"/>
      <c r="AC231" s="213"/>
      <c r="AD231" s="213"/>
      <c r="AE231" s="213"/>
      <c r="AF231" s="213"/>
      <c r="AG231" s="213" t="s">
        <v>152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32">
        <v>48</v>
      </c>
      <c r="B232" s="233" t="s">
        <v>361</v>
      </c>
      <c r="C232" s="252" t="s">
        <v>362</v>
      </c>
      <c r="D232" s="234" t="s">
        <v>205</v>
      </c>
      <c r="E232" s="235">
        <v>4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15</v>
      </c>
      <c r="M232" s="237">
        <f>G232*(1+L232/100)</f>
        <v>0</v>
      </c>
      <c r="N232" s="237">
        <v>2.0000000000000002E-5</v>
      </c>
      <c r="O232" s="237">
        <f>ROUND(E232*N232,2)</f>
        <v>0</v>
      </c>
      <c r="P232" s="237">
        <v>0</v>
      </c>
      <c r="Q232" s="237">
        <f>ROUND(E232*P232,2)</f>
        <v>0</v>
      </c>
      <c r="R232" s="237" t="s">
        <v>360</v>
      </c>
      <c r="S232" s="237" t="s">
        <v>148</v>
      </c>
      <c r="T232" s="238" t="s">
        <v>148</v>
      </c>
      <c r="U232" s="222">
        <v>4.0199999999999996</v>
      </c>
      <c r="V232" s="222">
        <f>ROUND(E232*U232,2)</f>
        <v>16.079999999999998</v>
      </c>
      <c r="W232" s="222"/>
      <c r="X232" s="222" t="s">
        <v>149</v>
      </c>
      <c r="Y232" s="213"/>
      <c r="Z232" s="213"/>
      <c r="AA232" s="213"/>
      <c r="AB232" s="213"/>
      <c r="AC232" s="213"/>
      <c r="AD232" s="213"/>
      <c r="AE232" s="213"/>
      <c r="AF232" s="213"/>
      <c r="AG232" s="213" t="s">
        <v>150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3" t="s">
        <v>363</v>
      </c>
      <c r="D233" s="223"/>
      <c r="E233" s="224"/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152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3" t="s">
        <v>208</v>
      </c>
      <c r="D234" s="223"/>
      <c r="E234" s="224">
        <v>1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152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20"/>
      <c r="B235" s="221"/>
      <c r="C235" s="253" t="s">
        <v>364</v>
      </c>
      <c r="D235" s="223"/>
      <c r="E235" s="224"/>
      <c r="F235" s="222"/>
      <c r="G235" s="222"/>
      <c r="H235" s="222"/>
      <c r="I235" s="222"/>
      <c r="J235" s="222"/>
      <c r="K235" s="222"/>
      <c r="L235" s="222"/>
      <c r="M235" s="222"/>
      <c r="N235" s="222"/>
      <c r="O235" s="222"/>
      <c r="P235" s="222"/>
      <c r="Q235" s="222"/>
      <c r="R235" s="222"/>
      <c r="S235" s="222"/>
      <c r="T235" s="222"/>
      <c r="U235" s="222"/>
      <c r="V235" s="222"/>
      <c r="W235" s="222"/>
      <c r="X235" s="222"/>
      <c r="Y235" s="213"/>
      <c r="Z235" s="213"/>
      <c r="AA235" s="213"/>
      <c r="AB235" s="213"/>
      <c r="AC235" s="213"/>
      <c r="AD235" s="213"/>
      <c r="AE235" s="213"/>
      <c r="AF235" s="213"/>
      <c r="AG235" s="213" t="s">
        <v>152</v>
      </c>
      <c r="AH235" s="213">
        <v>0</v>
      </c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20"/>
      <c r="B236" s="221"/>
      <c r="C236" s="253" t="s">
        <v>285</v>
      </c>
      <c r="D236" s="223"/>
      <c r="E236" s="224">
        <v>2</v>
      </c>
      <c r="F236" s="222"/>
      <c r="G236" s="222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152</v>
      </c>
      <c r="AH236" s="213">
        <v>0</v>
      </c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20"/>
      <c r="B237" s="221"/>
      <c r="C237" s="253" t="s">
        <v>365</v>
      </c>
      <c r="D237" s="223"/>
      <c r="E237" s="224"/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152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3" t="s">
        <v>208</v>
      </c>
      <c r="D238" s="223"/>
      <c r="E238" s="224">
        <v>1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152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ht="22.5" outlineLevel="1" x14ac:dyDescent="0.2">
      <c r="A239" s="232">
        <v>49</v>
      </c>
      <c r="B239" s="233" t="s">
        <v>366</v>
      </c>
      <c r="C239" s="252" t="s">
        <v>367</v>
      </c>
      <c r="D239" s="234" t="s">
        <v>205</v>
      </c>
      <c r="E239" s="235">
        <v>1</v>
      </c>
      <c r="F239" s="236"/>
      <c r="G239" s="237">
        <f>ROUND(E239*F239,2)</f>
        <v>0</v>
      </c>
      <c r="H239" s="236"/>
      <c r="I239" s="237">
        <f>ROUND(E239*H239,2)</f>
        <v>0</v>
      </c>
      <c r="J239" s="236"/>
      <c r="K239" s="237">
        <f>ROUND(E239*J239,2)</f>
        <v>0</v>
      </c>
      <c r="L239" s="237">
        <v>15</v>
      </c>
      <c r="M239" s="237">
        <f>G239*(1+L239/100)</f>
        <v>0</v>
      </c>
      <c r="N239" s="237">
        <v>1.0000000000000001E-5</v>
      </c>
      <c r="O239" s="237">
        <f>ROUND(E239*N239,2)</f>
        <v>0</v>
      </c>
      <c r="P239" s="237">
        <v>0</v>
      </c>
      <c r="Q239" s="237">
        <f>ROUND(E239*P239,2)</f>
        <v>0</v>
      </c>
      <c r="R239" s="237" t="s">
        <v>360</v>
      </c>
      <c r="S239" s="237" t="s">
        <v>148</v>
      </c>
      <c r="T239" s="238" t="s">
        <v>148</v>
      </c>
      <c r="U239" s="222">
        <v>0.28000000000000003</v>
      </c>
      <c r="V239" s="222">
        <f>ROUND(E239*U239,2)</f>
        <v>0.28000000000000003</v>
      </c>
      <c r="W239" s="222"/>
      <c r="X239" s="222" t="s">
        <v>149</v>
      </c>
      <c r="Y239" s="213"/>
      <c r="Z239" s="213"/>
      <c r="AA239" s="213"/>
      <c r="AB239" s="213"/>
      <c r="AC239" s="213"/>
      <c r="AD239" s="213"/>
      <c r="AE239" s="213"/>
      <c r="AF239" s="213"/>
      <c r="AG239" s="213" t="s">
        <v>150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20"/>
      <c r="B240" s="221"/>
      <c r="C240" s="253" t="s">
        <v>207</v>
      </c>
      <c r="D240" s="223"/>
      <c r="E240" s="224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3"/>
      <c r="Z240" s="213"/>
      <c r="AA240" s="213"/>
      <c r="AB240" s="213"/>
      <c r="AC240" s="213"/>
      <c r="AD240" s="213"/>
      <c r="AE240" s="213"/>
      <c r="AF240" s="213"/>
      <c r="AG240" s="213" t="s">
        <v>152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3" t="s">
        <v>208</v>
      </c>
      <c r="D241" s="223"/>
      <c r="E241" s="224">
        <v>1</v>
      </c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152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32">
        <v>50</v>
      </c>
      <c r="B242" s="233" t="s">
        <v>368</v>
      </c>
      <c r="C242" s="252" t="s">
        <v>369</v>
      </c>
      <c r="D242" s="234" t="s">
        <v>0</v>
      </c>
      <c r="E242" s="235">
        <v>587.83100000000002</v>
      </c>
      <c r="F242" s="236"/>
      <c r="G242" s="237">
        <f>ROUND(E242*F242,2)</f>
        <v>0</v>
      </c>
      <c r="H242" s="236"/>
      <c r="I242" s="237">
        <f>ROUND(E242*H242,2)</f>
        <v>0</v>
      </c>
      <c r="J242" s="236"/>
      <c r="K242" s="237">
        <f>ROUND(E242*J242,2)</f>
        <v>0</v>
      </c>
      <c r="L242" s="237">
        <v>15</v>
      </c>
      <c r="M242" s="237">
        <f>G242*(1+L242/100)</f>
        <v>0</v>
      </c>
      <c r="N242" s="237">
        <v>0</v>
      </c>
      <c r="O242" s="237">
        <f>ROUND(E242*N242,2)</f>
        <v>0</v>
      </c>
      <c r="P242" s="237">
        <v>0</v>
      </c>
      <c r="Q242" s="237">
        <f>ROUND(E242*P242,2)</f>
        <v>0</v>
      </c>
      <c r="R242" s="237" t="s">
        <v>360</v>
      </c>
      <c r="S242" s="237" t="s">
        <v>148</v>
      </c>
      <c r="T242" s="238" t="s">
        <v>148</v>
      </c>
      <c r="U242" s="222">
        <v>0</v>
      </c>
      <c r="V242" s="222">
        <f>ROUND(E242*U242,2)</f>
        <v>0</v>
      </c>
      <c r="W242" s="222"/>
      <c r="X242" s="222" t="s">
        <v>149</v>
      </c>
      <c r="Y242" s="213"/>
      <c r="Z242" s="213"/>
      <c r="AA242" s="213"/>
      <c r="AB242" s="213"/>
      <c r="AC242" s="213"/>
      <c r="AD242" s="213"/>
      <c r="AE242" s="213"/>
      <c r="AF242" s="213"/>
      <c r="AG242" s="213" t="s">
        <v>150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20"/>
      <c r="B243" s="221"/>
      <c r="C243" s="254" t="s">
        <v>370</v>
      </c>
      <c r="D243" s="240"/>
      <c r="E243" s="240"/>
      <c r="F243" s="240"/>
      <c r="G243" s="240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157</v>
      </c>
      <c r="AH243" s="213"/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ht="22.5" outlineLevel="1" x14ac:dyDescent="0.2">
      <c r="A244" s="232">
        <v>51</v>
      </c>
      <c r="B244" s="233" t="s">
        <v>371</v>
      </c>
      <c r="C244" s="252" t="s">
        <v>372</v>
      </c>
      <c r="D244" s="234" t="s">
        <v>205</v>
      </c>
      <c r="E244" s="235">
        <v>2</v>
      </c>
      <c r="F244" s="236"/>
      <c r="G244" s="237">
        <f>ROUND(E244*F244,2)</f>
        <v>0</v>
      </c>
      <c r="H244" s="236"/>
      <c r="I244" s="237">
        <f>ROUND(E244*H244,2)</f>
        <v>0</v>
      </c>
      <c r="J244" s="236"/>
      <c r="K244" s="237">
        <f>ROUND(E244*J244,2)</f>
        <v>0</v>
      </c>
      <c r="L244" s="237">
        <v>15</v>
      </c>
      <c r="M244" s="237">
        <f>G244*(1+L244/100)</f>
        <v>0</v>
      </c>
      <c r="N244" s="237">
        <v>1.6E-2</v>
      </c>
      <c r="O244" s="237">
        <f>ROUND(E244*N244,2)</f>
        <v>0.03</v>
      </c>
      <c r="P244" s="237">
        <v>0</v>
      </c>
      <c r="Q244" s="237">
        <f>ROUND(E244*P244,2)</f>
        <v>0</v>
      </c>
      <c r="R244" s="237" t="s">
        <v>211</v>
      </c>
      <c r="S244" s="237" t="s">
        <v>148</v>
      </c>
      <c r="T244" s="238" t="s">
        <v>148</v>
      </c>
      <c r="U244" s="222">
        <v>0</v>
      </c>
      <c r="V244" s="222">
        <f>ROUND(E244*U244,2)</f>
        <v>0</v>
      </c>
      <c r="W244" s="222"/>
      <c r="X244" s="222" t="s">
        <v>212</v>
      </c>
      <c r="Y244" s="213"/>
      <c r="Z244" s="213"/>
      <c r="AA244" s="213"/>
      <c r="AB244" s="213"/>
      <c r="AC244" s="213"/>
      <c r="AD244" s="213"/>
      <c r="AE244" s="213"/>
      <c r="AF244" s="213"/>
      <c r="AG244" s="213" t="s">
        <v>213</v>
      </c>
      <c r="AH244" s="213"/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20"/>
      <c r="B245" s="221"/>
      <c r="C245" s="253" t="s">
        <v>364</v>
      </c>
      <c r="D245" s="223"/>
      <c r="E245" s="224"/>
      <c r="F245" s="222"/>
      <c r="G245" s="222"/>
      <c r="H245" s="222"/>
      <c r="I245" s="222"/>
      <c r="J245" s="222"/>
      <c r="K245" s="222"/>
      <c r="L245" s="222"/>
      <c r="M245" s="222"/>
      <c r="N245" s="222"/>
      <c r="O245" s="222"/>
      <c r="P245" s="222"/>
      <c r="Q245" s="222"/>
      <c r="R245" s="222"/>
      <c r="S245" s="222"/>
      <c r="T245" s="222"/>
      <c r="U245" s="222"/>
      <c r="V245" s="222"/>
      <c r="W245" s="222"/>
      <c r="X245" s="222"/>
      <c r="Y245" s="213"/>
      <c r="Z245" s="213"/>
      <c r="AA245" s="213"/>
      <c r="AB245" s="213"/>
      <c r="AC245" s="213"/>
      <c r="AD245" s="213"/>
      <c r="AE245" s="213"/>
      <c r="AF245" s="213"/>
      <c r="AG245" s="213" t="s">
        <v>152</v>
      </c>
      <c r="AH245" s="213">
        <v>0</v>
      </c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3" t="s">
        <v>285</v>
      </c>
      <c r="D246" s="223"/>
      <c r="E246" s="224">
        <v>2</v>
      </c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152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ht="22.5" outlineLevel="1" x14ac:dyDescent="0.2">
      <c r="A247" s="232">
        <v>52</v>
      </c>
      <c r="B247" s="233" t="s">
        <v>373</v>
      </c>
      <c r="C247" s="252" t="s">
        <v>374</v>
      </c>
      <c r="D247" s="234" t="s">
        <v>205</v>
      </c>
      <c r="E247" s="235">
        <v>1</v>
      </c>
      <c r="F247" s="236"/>
      <c r="G247" s="237">
        <f>ROUND(E247*F247,2)</f>
        <v>0</v>
      </c>
      <c r="H247" s="236"/>
      <c r="I247" s="237">
        <f>ROUND(E247*H247,2)</f>
        <v>0</v>
      </c>
      <c r="J247" s="236"/>
      <c r="K247" s="237">
        <f>ROUND(E247*J247,2)</f>
        <v>0</v>
      </c>
      <c r="L247" s="237">
        <v>15</v>
      </c>
      <c r="M247" s="237">
        <f>G247*(1+L247/100)</f>
        <v>0</v>
      </c>
      <c r="N247" s="237">
        <v>1.7500000000000002E-2</v>
      </c>
      <c r="O247" s="237">
        <f>ROUND(E247*N247,2)</f>
        <v>0.02</v>
      </c>
      <c r="P247" s="237">
        <v>0</v>
      </c>
      <c r="Q247" s="237">
        <f>ROUND(E247*P247,2)</f>
        <v>0</v>
      </c>
      <c r="R247" s="237" t="s">
        <v>211</v>
      </c>
      <c r="S247" s="237" t="s">
        <v>148</v>
      </c>
      <c r="T247" s="238" t="s">
        <v>148</v>
      </c>
      <c r="U247" s="222">
        <v>0</v>
      </c>
      <c r="V247" s="222">
        <f>ROUND(E247*U247,2)</f>
        <v>0</v>
      </c>
      <c r="W247" s="222"/>
      <c r="X247" s="222" t="s">
        <v>212</v>
      </c>
      <c r="Y247" s="213"/>
      <c r="Z247" s="213"/>
      <c r="AA247" s="213"/>
      <c r="AB247" s="213"/>
      <c r="AC247" s="213"/>
      <c r="AD247" s="213"/>
      <c r="AE247" s="213"/>
      <c r="AF247" s="213"/>
      <c r="AG247" s="213" t="s">
        <v>213</v>
      </c>
      <c r="AH247" s="213"/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20"/>
      <c r="B248" s="221"/>
      <c r="C248" s="253" t="s">
        <v>363</v>
      </c>
      <c r="D248" s="223"/>
      <c r="E248" s="224"/>
      <c r="F248" s="222"/>
      <c r="G248" s="222"/>
      <c r="H248" s="222"/>
      <c r="I248" s="222"/>
      <c r="J248" s="222"/>
      <c r="K248" s="222"/>
      <c r="L248" s="222"/>
      <c r="M248" s="222"/>
      <c r="N248" s="222"/>
      <c r="O248" s="222"/>
      <c r="P248" s="222"/>
      <c r="Q248" s="222"/>
      <c r="R248" s="222"/>
      <c r="S248" s="222"/>
      <c r="T248" s="222"/>
      <c r="U248" s="222"/>
      <c r="V248" s="222"/>
      <c r="W248" s="222"/>
      <c r="X248" s="222"/>
      <c r="Y248" s="213"/>
      <c r="Z248" s="213"/>
      <c r="AA248" s="213"/>
      <c r="AB248" s="213"/>
      <c r="AC248" s="213"/>
      <c r="AD248" s="213"/>
      <c r="AE248" s="213"/>
      <c r="AF248" s="213"/>
      <c r="AG248" s="213" t="s">
        <v>152</v>
      </c>
      <c r="AH248" s="213">
        <v>0</v>
      </c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3" t="s">
        <v>208</v>
      </c>
      <c r="D249" s="223"/>
      <c r="E249" s="224">
        <v>1</v>
      </c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152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ht="33.75" outlineLevel="1" x14ac:dyDescent="0.2">
      <c r="A250" s="232">
        <v>53</v>
      </c>
      <c r="B250" s="233" t="s">
        <v>375</v>
      </c>
      <c r="C250" s="252" t="s">
        <v>376</v>
      </c>
      <c r="D250" s="234" t="s">
        <v>205</v>
      </c>
      <c r="E250" s="235">
        <v>1</v>
      </c>
      <c r="F250" s="236"/>
      <c r="G250" s="237">
        <f>ROUND(E250*F250,2)</f>
        <v>0</v>
      </c>
      <c r="H250" s="236"/>
      <c r="I250" s="237">
        <f>ROUND(E250*H250,2)</f>
        <v>0</v>
      </c>
      <c r="J250" s="236"/>
      <c r="K250" s="237">
        <f>ROUND(E250*J250,2)</f>
        <v>0</v>
      </c>
      <c r="L250" s="237">
        <v>15</v>
      </c>
      <c r="M250" s="237">
        <f>G250*(1+L250/100)</f>
        <v>0</v>
      </c>
      <c r="N250" s="237">
        <v>6.2E-2</v>
      </c>
      <c r="O250" s="237">
        <f>ROUND(E250*N250,2)</f>
        <v>0.06</v>
      </c>
      <c r="P250" s="237">
        <v>0</v>
      </c>
      <c r="Q250" s="237">
        <f>ROUND(E250*P250,2)</f>
        <v>0</v>
      </c>
      <c r="R250" s="237" t="s">
        <v>211</v>
      </c>
      <c r="S250" s="237" t="s">
        <v>148</v>
      </c>
      <c r="T250" s="238" t="s">
        <v>148</v>
      </c>
      <c r="U250" s="222">
        <v>0</v>
      </c>
      <c r="V250" s="222">
        <f>ROUND(E250*U250,2)</f>
        <v>0</v>
      </c>
      <c r="W250" s="222"/>
      <c r="X250" s="222" t="s">
        <v>212</v>
      </c>
      <c r="Y250" s="213"/>
      <c r="Z250" s="213"/>
      <c r="AA250" s="213"/>
      <c r="AB250" s="213"/>
      <c r="AC250" s="213"/>
      <c r="AD250" s="213"/>
      <c r="AE250" s="213"/>
      <c r="AF250" s="213"/>
      <c r="AG250" s="213" t="s">
        <v>213</v>
      </c>
      <c r="AH250" s="213"/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20"/>
      <c r="B251" s="221"/>
      <c r="C251" s="255" t="s">
        <v>377</v>
      </c>
      <c r="D251" s="241"/>
      <c r="E251" s="241"/>
      <c r="F251" s="241"/>
      <c r="G251" s="241"/>
      <c r="H251" s="222"/>
      <c r="I251" s="222"/>
      <c r="J251" s="222"/>
      <c r="K251" s="222"/>
      <c r="L251" s="222"/>
      <c r="M251" s="222"/>
      <c r="N251" s="222"/>
      <c r="O251" s="222"/>
      <c r="P251" s="222"/>
      <c r="Q251" s="222"/>
      <c r="R251" s="222"/>
      <c r="S251" s="222"/>
      <c r="T251" s="222"/>
      <c r="U251" s="222"/>
      <c r="V251" s="222"/>
      <c r="W251" s="222"/>
      <c r="X251" s="222"/>
      <c r="Y251" s="213"/>
      <c r="Z251" s="213"/>
      <c r="AA251" s="213"/>
      <c r="AB251" s="213"/>
      <c r="AC251" s="213"/>
      <c r="AD251" s="213"/>
      <c r="AE251" s="213"/>
      <c r="AF251" s="213"/>
      <c r="AG251" s="213" t="s">
        <v>165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20"/>
      <c r="B252" s="221"/>
      <c r="C252" s="253" t="s">
        <v>207</v>
      </c>
      <c r="D252" s="223"/>
      <c r="E252" s="224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152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3" t="s">
        <v>208</v>
      </c>
      <c r="D253" s="223"/>
      <c r="E253" s="224">
        <v>1</v>
      </c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152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ht="33.75" outlineLevel="1" x14ac:dyDescent="0.2">
      <c r="A254" s="232">
        <v>54</v>
      </c>
      <c r="B254" s="233" t="s">
        <v>378</v>
      </c>
      <c r="C254" s="252" t="s">
        <v>379</v>
      </c>
      <c r="D254" s="234" t="s">
        <v>205</v>
      </c>
      <c r="E254" s="235">
        <v>2</v>
      </c>
      <c r="F254" s="236"/>
      <c r="G254" s="237">
        <f>ROUND(E254*F254,2)</f>
        <v>0</v>
      </c>
      <c r="H254" s="236"/>
      <c r="I254" s="237">
        <f>ROUND(E254*H254,2)</f>
        <v>0</v>
      </c>
      <c r="J254" s="236"/>
      <c r="K254" s="237">
        <f>ROUND(E254*J254,2)</f>
        <v>0</v>
      </c>
      <c r="L254" s="237">
        <v>15</v>
      </c>
      <c r="M254" s="237">
        <f>G254*(1+L254/100)</f>
        <v>0</v>
      </c>
      <c r="N254" s="237">
        <v>1.6E-2</v>
      </c>
      <c r="O254" s="237">
        <f>ROUND(E254*N254,2)</f>
        <v>0.03</v>
      </c>
      <c r="P254" s="237">
        <v>0</v>
      </c>
      <c r="Q254" s="237">
        <f>ROUND(E254*P254,2)</f>
        <v>0</v>
      </c>
      <c r="R254" s="237" t="s">
        <v>211</v>
      </c>
      <c r="S254" s="237" t="s">
        <v>148</v>
      </c>
      <c r="T254" s="238" t="s">
        <v>148</v>
      </c>
      <c r="U254" s="222">
        <v>0</v>
      </c>
      <c r="V254" s="222">
        <f>ROUND(E254*U254,2)</f>
        <v>0</v>
      </c>
      <c r="W254" s="222"/>
      <c r="X254" s="222" t="s">
        <v>212</v>
      </c>
      <c r="Y254" s="213"/>
      <c r="Z254" s="213"/>
      <c r="AA254" s="213"/>
      <c r="AB254" s="213"/>
      <c r="AC254" s="213"/>
      <c r="AD254" s="213"/>
      <c r="AE254" s="213"/>
      <c r="AF254" s="213"/>
      <c r="AG254" s="213" t="s">
        <v>213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20"/>
      <c r="B255" s="221"/>
      <c r="C255" s="253" t="s">
        <v>364</v>
      </c>
      <c r="D255" s="223"/>
      <c r="E255" s="224"/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152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20"/>
      <c r="B256" s="221"/>
      <c r="C256" s="253" t="s">
        <v>285</v>
      </c>
      <c r="D256" s="223"/>
      <c r="E256" s="224">
        <v>2</v>
      </c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152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ht="33.75" outlineLevel="1" x14ac:dyDescent="0.2">
      <c r="A257" s="232">
        <v>55</v>
      </c>
      <c r="B257" s="233" t="s">
        <v>380</v>
      </c>
      <c r="C257" s="252" t="s">
        <v>381</v>
      </c>
      <c r="D257" s="234" t="s">
        <v>205</v>
      </c>
      <c r="E257" s="235">
        <v>1</v>
      </c>
      <c r="F257" s="236"/>
      <c r="G257" s="237">
        <f>ROUND(E257*F257,2)</f>
        <v>0</v>
      </c>
      <c r="H257" s="236"/>
      <c r="I257" s="237">
        <f>ROUND(E257*H257,2)</f>
        <v>0</v>
      </c>
      <c r="J257" s="236"/>
      <c r="K257" s="237">
        <f>ROUND(E257*J257,2)</f>
        <v>0</v>
      </c>
      <c r="L257" s="237">
        <v>15</v>
      </c>
      <c r="M257" s="237">
        <f>G257*(1+L257/100)</f>
        <v>0</v>
      </c>
      <c r="N257" s="237">
        <v>1.6E-2</v>
      </c>
      <c r="O257" s="237">
        <f>ROUND(E257*N257,2)</f>
        <v>0.02</v>
      </c>
      <c r="P257" s="237">
        <v>0</v>
      </c>
      <c r="Q257" s="237">
        <f>ROUND(E257*P257,2)</f>
        <v>0</v>
      </c>
      <c r="R257" s="237" t="s">
        <v>211</v>
      </c>
      <c r="S257" s="237" t="s">
        <v>148</v>
      </c>
      <c r="T257" s="238" t="s">
        <v>148</v>
      </c>
      <c r="U257" s="222">
        <v>0</v>
      </c>
      <c r="V257" s="222">
        <f>ROUND(E257*U257,2)</f>
        <v>0</v>
      </c>
      <c r="W257" s="222"/>
      <c r="X257" s="222" t="s">
        <v>212</v>
      </c>
      <c r="Y257" s="213"/>
      <c r="Z257" s="213"/>
      <c r="AA257" s="213"/>
      <c r="AB257" s="213"/>
      <c r="AC257" s="213"/>
      <c r="AD257" s="213"/>
      <c r="AE257" s="213"/>
      <c r="AF257" s="213"/>
      <c r="AG257" s="213" t="s">
        <v>213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3" t="s">
        <v>363</v>
      </c>
      <c r="D258" s="223"/>
      <c r="E258" s="224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152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20"/>
      <c r="B259" s="221"/>
      <c r="C259" s="253" t="s">
        <v>208</v>
      </c>
      <c r="D259" s="223"/>
      <c r="E259" s="224">
        <v>1</v>
      </c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152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outlineLevel="1" x14ac:dyDescent="0.2">
      <c r="A260" s="232">
        <v>56</v>
      </c>
      <c r="B260" s="233" t="s">
        <v>382</v>
      </c>
      <c r="C260" s="252" t="s">
        <v>383</v>
      </c>
      <c r="D260" s="234" t="s">
        <v>319</v>
      </c>
      <c r="E260" s="235">
        <v>2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15</v>
      </c>
      <c r="M260" s="237">
        <f>G260*(1+L260/100)</f>
        <v>0</v>
      </c>
      <c r="N260" s="237">
        <v>0</v>
      </c>
      <c r="O260" s="237">
        <f>ROUND(E260*N260,2)</f>
        <v>0</v>
      </c>
      <c r="P260" s="237">
        <v>0</v>
      </c>
      <c r="Q260" s="237">
        <f>ROUND(E260*P260,2)</f>
        <v>0</v>
      </c>
      <c r="R260" s="237"/>
      <c r="S260" s="237" t="s">
        <v>384</v>
      </c>
      <c r="T260" s="238" t="s">
        <v>385</v>
      </c>
      <c r="U260" s="222">
        <v>0</v>
      </c>
      <c r="V260" s="222">
        <f>ROUND(E260*U260,2)</f>
        <v>0</v>
      </c>
      <c r="W260" s="222"/>
      <c r="X260" s="222" t="s">
        <v>212</v>
      </c>
      <c r="Y260" s="213"/>
      <c r="Z260" s="213"/>
      <c r="AA260" s="213"/>
      <c r="AB260" s="213"/>
      <c r="AC260" s="213"/>
      <c r="AD260" s="213"/>
      <c r="AE260" s="213"/>
      <c r="AF260" s="213"/>
      <c r="AG260" s="213" t="s">
        <v>213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20"/>
      <c r="B261" s="221"/>
      <c r="C261" s="253" t="s">
        <v>236</v>
      </c>
      <c r="D261" s="223"/>
      <c r="E261" s="224"/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152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20"/>
      <c r="B262" s="221"/>
      <c r="C262" s="253" t="s">
        <v>285</v>
      </c>
      <c r="D262" s="223"/>
      <c r="E262" s="224">
        <v>2</v>
      </c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152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x14ac:dyDescent="0.2">
      <c r="A263" s="226" t="s">
        <v>142</v>
      </c>
      <c r="B263" s="227" t="s">
        <v>91</v>
      </c>
      <c r="C263" s="251" t="s">
        <v>92</v>
      </c>
      <c r="D263" s="228"/>
      <c r="E263" s="229"/>
      <c r="F263" s="230"/>
      <c r="G263" s="230">
        <f>SUMIF(AG264:AG332,"&lt;&gt;NOR",G264:G332)</f>
        <v>0</v>
      </c>
      <c r="H263" s="230"/>
      <c r="I263" s="230">
        <f>SUM(I264:I332)</f>
        <v>0</v>
      </c>
      <c r="J263" s="230"/>
      <c r="K263" s="230">
        <f>SUM(K264:K332)</f>
        <v>0</v>
      </c>
      <c r="L263" s="230"/>
      <c r="M263" s="230">
        <f>SUM(M264:M332)</f>
        <v>0</v>
      </c>
      <c r="N263" s="230"/>
      <c r="O263" s="230">
        <f>SUM(O264:O332)</f>
        <v>0.49</v>
      </c>
      <c r="P263" s="230"/>
      <c r="Q263" s="230">
        <f>SUM(Q264:Q332)</f>
        <v>0</v>
      </c>
      <c r="R263" s="230"/>
      <c r="S263" s="230"/>
      <c r="T263" s="231"/>
      <c r="U263" s="225"/>
      <c r="V263" s="225">
        <f>SUM(V264:V332)</f>
        <v>19.13</v>
      </c>
      <c r="W263" s="225"/>
      <c r="X263" s="225"/>
      <c r="AG263" t="s">
        <v>143</v>
      </c>
    </row>
    <row r="264" spans="1:60" ht="22.5" outlineLevel="1" x14ac:dyDescent="0.2">
      <c r="A264" s="232">
        <v>57</v>
      </c>
      <c r="B264" s="233" t="s">
        <v>386</v>
      </c>
      <c r="C264" s="252" t="s">
        <v>387</v>
      </c>
      <c r="D264" s="234" t="s">
        <v>146</v>
      </c>
      <c r="E264" s="235">
        <v>11.25</v>
      </c>
      <c r="F264" s="236"/>
      <c r="G264" s="237">
        <f>ROUND(E264*F264,2)</f>
        <v>0</v>
      </c>
      <c r="H264" s="236"/>
      <c r="I264" s="237">
        <f>ROUND(E264*H264,2)</f>
        <v>0</v>
      </c>
      <c r="J264" s="236"/>
      <c r="K264" s="237">
        <f>ROUND(E264*J264,2)</f>
        <v>0</v>
      </c>
      <c r="L264" s="237">
        <v>15</v>
      </c>
      <c r="M264" s="237">
        <f>G264*(1+L264/100)</f>
        <v>0</v>
      </c>
      <c r="N264" s="237">
        <v>0</v>
      </c>
      <c r="O264" s="237">
        <f>ROUND(E264*N264,2)</f>
        <v>0</v>
      </c>
      <c r="P264" s="237">
        <v>0</v>
      </c>
      <c r="Q264" s="237">
        <f>ROUND(E264*P264,2)</f>
        <v>0</v>
      </c>
      <c r="R264" s="237" t="s">
        <v>388</v>
      </c>
      <c r="S264" s="237" t="s">
        <v>148</v>
      </c>
      <c r="T264" s="238" t="s">
        <v>148</v>
      </c>
      <c r="U264" s="222">
        <v>0.34</v>
      </c>
      <c r="V264" s="222">
        <f>ROUND(E264*U264,2)</f>
        <v>3.83</v>
      </c>
      <c r="W264" s="222"/>
      <c r="X264" s="222" t="s">
        <v>149</v>
      </c>
      <c r="Y264" s="213"/>
      <c r="Z264" s="213"/>
      <c r="AA264" s="213"/>
      <c r="AB264" s="213"/>
      <c r="AC264" s="213"/>
      <c r="AD264" s="213"/>
      <c r="AE264" s="213"/>
      <c r="AF264" s="213"/>
      <c r="AG264" s="213" t="s">
        <v>150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20"/>
      <c r="B265" s="221"/>
      <c r="C265" s="253" t="s">
        <v>389</v>
      </c>
      <c r="D265" s="223"/>
      <c r="E265" s="224"/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13"/>
      <c r="Z265" s="213"/>
      <c r="AA265" s="213"/>
      <c r="AB265" s="213"/>
      <c r="AC265" s="213"/>
      <c r="AD265" s="213"/>
      <c r="AE265" s="213"/>
      <c r="AF265" s="213"/>
      <c r="AG265" s="213" t="s">
        <v>152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20"/>
      <c r="B266" s="221"/>
      <c r="C266" s="253" t="s">
        <v>169</v>
      </c>
      <c r="D266" s="223"/>
      <c r="E266" s="224"/>
      <c r="F266" s="222"/>
      <c r="G266" s="222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152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20"/>
      <c r="B267" s="221"/>
      <c r="C267" s="253" t="s">
        <v>390</v>
      </c>
      <c r="D267" s="223"/>
      <c r="E267" s="224">
        <v>4.2699999999999996</v>
      </c>
      <c r="F267" s="222"/>
      <c r="G267" s="222"/>
      <c r="H267" s="222"/>
      <c r="I267" s="222"/>
      <c r="J267" s="222"/>
      <c r="K267" s="222"/>
      <c r="L267" s="222"/>
      <c r="M267" s="222"/>
      <c r="N267" s="222"/>
      <c r="O267" s="222"/>
      <c r="P267" s="222"/>
      <c r="Q267" s="222"/>
      <c r="R267" s="222"/>
      <c r="S267" s="222"/>
      <c r="T267" s="222"/>
      <c r="U267" s="222"/>
      <c r="V267" s="222"/>
      <c r="W267" s="222"/>
      <c r="X267" s="222"/>
      <c r="Y267" s="213"/>
      <c r="Z267" s="213"/>
      <c r="AA267" s="213"/>
      <c r="AB267" s="213"/>
      <c r="AC267" s="213"/>
      <c r="AD267" s="213"/>
      <c r="AE267" s="213"/>
      <c r="AF267" s="213"/>
      <c r="AG267" s="213" t="s">
        <v>152</v>
      </c>
      <c r="AH267" s="213">
        <v>0</v>
      </c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20"/>
      <c r="B268" s="221"/>
      <c r="C268" s="253" t="s">
        <v>177</v>
      </c>
      <c r="D268" s="223"/>
      <c r="E268" s="224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152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20"/>
      <c r="B269" s="221"/>
      <c r="C269" s="253" t="s">
        <v>153</v>
      </c>
      <c r="D269" s="223"/>
      <c r="E269" s="224">
        <v>6.98</v>
      </c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3"/>
      <c r="Z269" s="213"/>
      <c r="AA269" s="213"/>
      <c r="AB269" s="213"/>
      <c r="AC269" s="213"/>
      <c r="AD269" s="213"/>
      <c r="AE269" s="213"/>
      <c r="AF269" s="213"/>
      <c r="AG269" s="213" t="s">
        <v>152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32">
        <v>58</v>
      </c>
      <c r="B270" s="233" t="s">
        <v>391</v>
      </c>
      <c r="C270" s="252" t="s">
        <v>392</v>
      </c>
      <c r="D270" s="234" t="s">
        <v>146</v>
      </c>
      <c r="E270" s="235">
        <v>11.25</v>
      </c>
      <c r="F270" s="236"/>
      <c r="G270" s="237">
        <f>ROUND(E270*F270,2)</f>
        <v>0</v>
      </c>
      <c r="H270" s="236"/>
      <c r="I270" s="237">
        <f>ROUND(E270*H270,2)</f>
        <v>0</v>
      </c>
      <c r="J270" s="236"/>
      <c r="K270" s="237">
        <f>ROUND(E270*J270,2)</f>
        <v>0</v>
      </c>
      <c r="L270" s="237">
        <v>15</v>
      </c>
      <c r="M270" s="237">
        <f>G270*(1+L270/100)</f>
        <v>0</v>
      </c>
      <c r="N270" s="237">
        <v>2.1000000000000001E-4</v>
      </c>
      <c r="O270" s="237">
        <f>ROUND(E270*N270,2)</f>
        <v>0</v>
      </c>
      <c r="P270" s="237">
        <v>0</v>
      </c>
      <c r="Q270" s="237">
        <f>ROUND(E270*P270,2)</f>
        <v>0</v>
      </c>
      <c r="R270" s="237" t="s">
        <v>388</v>
      </c>
      <c r="S270" s="237" t="s">
        <v>148</v>
      </c>
      <c r="T270" s="238" t="s">
        <v>148</v>
      </c>
      <c r="U270" s="222">
        <v>0.05</v>
      </c>
      <c r="V270" s="222">
        <f>ROUND(E270*U270,2)</f>
        <v>0.56000000000000005</v>
      </c>
      <c r="W270" s="222"/>
      <c r="X270" s="222" t="s">
        <v>149</v>
      </c>
      <c r="Y270" s="213"/>
      <c r="Z270" s="213"/>
      <c r="AA270" s="213"/>
      <c r="AB270" s="213"/>
      <c r="AC270" s="213"/>
      <c r="AD270" s="213"/>
      <c r="AE270" s="213"/>
      <c r="AF270" s="213"/>
      <c r="AG270" s="213" t="s">
        <v>150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20"/>
      <c r="B271" s="221"/>
      <c r="C271" s="253" t="s">
        <v>389</v>
      </c>
      <c r="D271" s="223"/>
      <c r="E271" s="224"/>
      <c r="F271" s="222"/>
      <c r="G271" s="222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152</v>
      </c>
      <c r="AH271" s="213">
        <v>0</v>
      </c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outlineLevel="1" x14ac:dyDescent="0.2">
      <c r="A272" s="220"/>
      <c r="B272" s="221"/>
      <c r="C272" s="253" t="s">
        <v>169</v>
      </c>
      <c r="D272" s="223"/>
      <c r="E272" s="224"/>
      <c r="F272" s="222"/>
      <c r="G272" s="222"/>
      <c r="H272" s="222"/>
      <c r="I272" s="222"/>
      <c r="J272" s="222"/>
      <c r="K272" s="222"/>
      <c r="L272" s="222"/>
      <c r="M272" s="222"/>
      <c r="N272" s="222"/>
      <c r="O272" s="222"/>
      <c r="P272" s="222"/>
      <c r="Q272" s="222"/>
      <c r="R272" s="222"/>
      <c r="S272" s="222"/>
      <c r="T272" s="222"/>
      <c r="U272" s="222"/>
      <c r="V272" s="222"/>
      <c r="W272" s="222"/>
      <c r="X272" s="222"/>
      <c r="Y272" s="213"/>
      <c r="Z272" s="213"/>
      <c r="AA272" s="213"/>
      <c r="AB272" s="213"/>
      <c r="AC272" s="213"/>
      <c r="AD272" s="213"/>
      <c r="AE272" s="213"/>
      <c r="AF272" s="213"/>
      <c r="AG272" s="213" t="s">
        <v>152</v>
      </c>
      <c r="AH272" s="213">
        <v>0</v>
      </c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20"/>
      <c r="B273" s="221"/>
      <c r="C273" s="253" t="s">
        <v>390</v>
      </c>
      <c r="D273" s="223"/>
      <c r="E273" s="224">
        <v>4.2699999999999996</v>
      </c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3"/>
      <c r="Z273" s="213"/>
      <c r="AA273" s="213"/>
      <c r="AB273" s="213"/>
      <c r="AC273" s="213"/>
      <c r="AD273" s="213"/>
      <c r="AE273" s="213"/>
      <c r="AF273" s="213"/>
      <c r="AG273" s="213" t="s">
        <v>152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3" t="s">
        <v>177</v>
      </c>
      <c r="D274" s="223"/>
      <c r="E274" s="224"/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152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outlineLevel="1" x14ac:dyDescent="0.2">
      <c r="A275" s="220"/>
      <c r="B275" s="221"/>
      <c r="C275" s="253" t="s">
        <v>153</v>
      </c>
      <c r="D275" s="223"/>
      <c r="E275" s="224">
        <v>6.98</v>
      </c>
      <c r="F275" s="222"/>
      <c r="G275" s="222"/>
      <c r="H275" s="222"/>
      <c r="I275" s="222"/>
      <c r="J275" s="222"/>
      <c r="K275" s="222"/>
      <c r="L275" s="222"/>
      <c r="M275" s="222"/>
      <c r="N275" s="222"/>
      <c r="O275" s="222"/>
      <c r="P275" s="222"/>
      <c r="Q275" s="222"/>
      <c r="R275" s="222"/>
      <c r="S275" s="222"/>
      <c r="T275" s="222"/>
      <c r="U275" s="222"/>
      <c r="V275" s="222"/>
      <c r="W275" s="222"/>
      <c r="X275" s="222"/>
      <c r="Y275" s="213"/>
      <c r="Z275" s="213"/>
      <c r="AA275" s="213"/>
      <c r="AB275" s="213"/>
      <c r="AC275" s="213"/>
      <c r="AD275" s="213"/>
      <c r="AE275" s="213"/>
      <c r="AF275" s="213"/>
      <c r="AG275" s="213" t="s">
        <v>152</v>
      </c>
      <c r="AH275" s="213">
        <v>0</v>
      </c>
      <c r="AI275" s="213"/>
      <c r="AJ275" s="213"/>
      <c r="AK275" s="213"/>
      <c r="AL275" s="213"/>
      <c r="AM275" s="213"/>
      <c r="AN275" s="213"/>
      <c r="AO275" s="213"/>
      <c r="AP275" s="213"/>
      <c r="AQ275" s="213"/>
      <c r="AR275" s="213"/>
      <c r="AS275" s="213"/>
      <c r="AT275" s="213"/>
      <c r="AU275" s="213"/>
      <c r="AV275" s="213"/>
      <c r="AW275" s="213"/>
      <c r="AX275" s="213"/>
      <c r="AY275" s="213"/>
      <c r="AZ275" s="213"/>
      <c r="BA275" s="213"/>
      <c r="BB275" s="213"/>
      <c r="BC275" s="213"/>
      <c r="BD275" s="213"/>
      <c r="BE275" s="213"/>
      <c r="BF275" s="213"/>
      <c r="BG275" s="213"/>
      <c r="BH275" s="213"/>
    </row>
    <row r="276" spans="1:60" ht="22.5" outlineLevel="1" x14ac:dyDescent="0.2">
      <c r="A276" s="232">
        <v>59</v>
      </c>
      <c r="B276" s="233" t="s">
        <v>393</v>
      </c>
      <c r="C276" s="252" t="s">
        <v>394</v>
      </c>
      <c r="D276" s="234" t="s">
        <v>246</v>
      </c>
      <c r="E276" s="235">
        <v>7.6</v>
      </c>
      <c r="F276" s="236"/>
      <c r="G276" s="237">
        <f>ROUND(E276*F276,2)</f>
        <v>0</v>
      </c>
      <c r="H276" s="236"/>
      <c r="I276" s="237">
        <f>ROUND(E276*H276,2)</f>
        <v>0</v>
      </c>
      <c r="J276" s="236"/>
      <c r="K276" s="237">
        <f>ROUND(E276*J276,2)</f>
        <v>0</v>
      </c>
      <c r="L276" s="237">
        <v>15</v>
      </c>
      <c r="M276" s="237">
        <f>G276*(1+L276/100)</f>
        <v>0</v>
      </c>
      <c r="N276" s="237">
        <v>3.2000000000000003E-4</v>
      </c>
      <c r="O276" s="237">
        <f>ROUND(E276*N276,2)</f>
        <v>0</v>
      </c>
      <c r="P276" s="237">
        <v>0</v>
      </c>
      <c r="Q276" s="237">
        <f>ROUND(E276*P276,2)</f>
        <v>0</v>
      </c>
      <c r="R276" s="237" t="s">
        <v>388</v>
      </c>
      <c r="S276" s="237" t="s">
        <v>148</v>
      </c>
      <c r="T276" s="238" t="s">
        <v>148</v>
      </c>
      <c r="U276" s="222">
        <v>0.23599999999999999</v>
      </c>
      <c r="V276" s="222">
        <f>ROUND(E276*U276,2)</f>
        <v>1.79</v>
      </c>
      <c r="W276" s="222"/>
      <c r="X276" s="222" t="s">
        <v>149</v>
      </c>
      <c r="Y276" s="213"/>
      <c r="Z276" s="213"/>
      <c r="AA276" s="213"/>
      <c r="AB276" s="213"/>
      <c r="AC276" s="213"/>
      <c r="AD276" s="213"/>
      <c r="AE276" s="213"/>
      <c r="AF276" s="213"/>
      <c r="AG276" s="213" t="s">
        <v>150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20"/>
      <c r="B277" s="221"/>
      <c r="C277" s="253" t="s">
        <v>389</v>
      </c>
      <c r="D277" s="223"/>
      <c r="E277" s="224"/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152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20"/>
      <c r="B278" s="221"/>
      <c r="C278" s="253" t="s">
        <v>395</v>
      </c>
      <c r="D278" s="223"/>
      <c r="E278" s="224">
        <v>2.52</v>
      </c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3"/>
      <c r="Z278" s="213"/>
      <c r="AA278" s="213"/>
      <c r="AB278" s="213"/>
      <c r="AC278" s="213"/>
      <c r="AD278" s="213"/>
      <c r="AE278" s="213"/>
      <c r="AF278" s="213"/>
      <c r="AG278" s="213" t="s">
        <v>152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outlineLevel="1" x14ac:dyDescent="0.2">
      <c r="A279" s="220"/>
      <c r="B279" s="221"/>
      <c r="C279" s="253" t="s">
        <v>396</v>
      </c>
      <c r="D279" s="223"/>
      <c r="E279" s="224">
        <v>6.78</v>
      </c>
      <c r="F279" s="222"/>
      <c r="G279" s="222"/>
      <c r="H279" s="222"/>
      <c r="I279" s="222"/>
      <c r="J279" s="222"/>
      <c r="K279" s="222"/>
      <c r="L279" s="222"/>
      <c r="M279" s="222"/>
      <c r="N279" s="222"/>
      <c r="O279" s="222"/>
      <c r="P279" s="222"/>
      <c r="Q279" s="222"/>
      <c r="R279" s="222"/>
      <c r="S279" s="222"/>
      <c r="T279" s="222"/>
      <c r="U279" s="222"/>
      <c r="V279" s="222"/>
      <c r="W279" s="222"/>
      <c r="X279" s="222"/>
      <c r="Y279" s="213"/>
      <c r="Z279" s="213"/>
      <c r="AA279" s="213"/>
      <c r="AB279" s="213"/>
      <c r="AC279" s="213"/>
      <c r="AD279" s="213"/>
      <c r="AE279" s="213"/>
      <c r="AF279" s="213"/>
      <c r="AG279" s="213" t="s">
        <v>152</v>
      </c>
      <c r="AH279" s="213">
        <v>0</v>
      </c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3" t="s">
        <v>397</v>
      </c>
      <c r="D280" s="223"/>
      <c r="E280" s="224">
        <v>0.8</v>
      </c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152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20"/>
      <c r="B281" s="221"/>
      <c r="C281" s="253" t="s">
        <v>175</v>
      </c>
      <c r="D281" s="223"/>
      <c r="E281" s="224"/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152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20"/>
      <c r="B282" s="221"/>
      <c r="C282" s="253" t="s">
        <v>398</v>
      </c>
      <c r="D282" s="223"/>
      <c r="E282" s="224">
        <v>-0.9</v>
      </c>
      <c r="F282" s="222"/>
      <c r="G282" s="222"/>
      <c r="H282" s="222"/>
      <c r="I282" s="222"/>
      <c r="J282" s="222"/>
      <c r="K282" s="222"/>
      <c r="L282" s="222"/>
      <c r="M282" s="222"/>
      <c r="N282" s="222"/>
      <c r="O282" s="222"/>
      <c r="P282" s="222"/>
      <c r="Q282" s="222"/>
      <c r="R282" s="222"/>
      <c r="S282" s="222"/>
      <c r="T282" s="222"/>
      <c r="U282" s="222"/>
      <c r="V282" s="222"/>
      <c r="W282" s="222"/>
      <c r="X282" s="222"/>
      <c r="Y282" s="213"/>
      <c r="Z282" s="213"/>
      <c r="AA282" s="213"/>
      <c r="AB282" s="213"/>
      <c r="AC282" s="213"/>
      <c r="AD282" s="213"/>
      <c r="AE282" s="213"/>
      <c r="AF282" s="213"/>
      <c r="AG282" s="213" t="s">
        <v>152</v>
      </c>
      <c r="AH282" s="213">
        <v>0</v>
      </c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20"/>
      <c r="B283" s="221"/>
      <c r="C283" s="253" t="s">
        <v>399</v>
      </c>
      <c r="D283" s="223"/>
      <c r="E283" s="224">
        <v>-1.6</v>
      </c>
      <c r="F283" s="222"/>
      <c r="G283" s="222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152</v>
      </c>
      <c r="AH283" s="213">
        <v>0</v>
      </c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ht="22.5" outlineLevel="1" x14ac:dyDescent="0.2">
      <c r="A284" s="232">
        <v>60</v>
      </c>
      <c r="B284" s="233" t="s">
        <v>400</v>
      </c>
      <c r="C284" s="252" t="s">
        <v>401</v>
      </c>
      <c r="D284" s="234" t="s">
        <v>146</v>
      </c>
      <c r="E284" s="235">
        <v>11.25</v>
      </c>
      <c r="F284" s="236"/>
      <c r="G284" s="237">
        <f>ROUND(E284*F284,2)</f>
        <v>0</v>
      </c>
      <c r="H284" s="236"/>
      <c r="I284" s="237">
        <f>ROUND(E284*H284,2)</f>
        <v>0</v>
      </c>
      <c r="J284" s="236"/>
      <c r="K284" s="237">
        <f>ROUND(E284*J284,2)</f>
        <v>0</v>
      </c>
      <c r="L284" s="237">
        <v>15</v>
      </c>
      <c r="M284" s="237">
        <f>G284*(1+L284/100)</f>
        <v>0</v>
      </c>
      <c r="N284" s="237">
        <v>5.1500000000000001E-3</v>
      </c>
      <c r="O284" s="237">
        <f>ROUND(E284*N284,2)</f>
        <v>0.06</v>
      </c>
      <c r="P284" s="237">
        <v>0</v>
      </c>
      <c r="Q284" s="237">
        <f>ROUND(E284*P284,2)</f>
        <v>0</v>
      </c>
      <c r="R284" s="237" t="s">
        <v>388</v>
      </c>
      <c r="S284" s="237" t="s">
        <v>148</v>
      </c>
      <c r="T284" s="238" t="s">
        <v>148</v>
      </c>
      <c r="U284" s="222">
        <v>1.04</v>
      </c>
      <c r="V284" s="222">
        <f>ROUND(E284*U284,2)</f>
        <v>11.7</v>
      </c>
      <c r="W284" s="222"/>
      <c r="X284" s="222" t="s">
        <v>149</v>
      </c>
      <c r="Y284" s="213"/>
      <c r="Z284" s="213"/>
      <c r="AA284" s="213"/>
      <c r="AB284" s="213"/>
      <c r="AC284" s="213"/>
      <c r="AD284" s="213"/>
      <c r="AE284" s="213"/>
      <c r="AF284" s="213"/>
      <c r="AG284" s="213" t="s">
        <v>150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20"/>
      <c r="B285" s="221"/>
      <c r="C285" s="253" t="s">
        <v>389</v>
      </c>
      <c r="D285" s="223"/>
      <c r="E285" s="224"/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152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20"/>
      <c r="B286" s="221"/>
      <c r="C286" s="253" t="s">
        <v>169</v>
      </c>
      <c r="D286" s="223"/>
      <c r="E286" s="224"/>
      <c r="F286" s="222"/>
      <c r="G286" s="222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13"/>
      <c r="Z286" s="213"/>
      <c r="AA286" s="213"/>
      <c r="AB286" s="213"/>
      <c r="AC286" s="213"/>
      <c r="AD286" s="213"/>
      <c r="AE286" s="213"/>
      <c r="AF286" s="213"/>
      <c r="AG286" s="213" t="s">
        <v>152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outlineLevel="1" x14ac:dyDescent="0.2">
      <c r="A287" s="220"/>
      <c r="B287" s="221"/>
      <c r="C287" s="253" t="s">
        <v>390</v>
      </c>
      <c r="D287" s="223"/>
      <c r="E287" s="224">
        <v>4.2699999999999996</v>
      </c>
      <c r="F287" s="222"/>
      <c r="G287" s="222"/>
      <c r="H287" s="222"/>
      <c r="I287" s="222"/>
      <c r="J287" s="222"/>
      <c r="K287" s="222"/>
      <c r="L287" s="222"/>
      <c r="M287" s="222"/>
      <c r="N287" s="222"/>
      <c r="O287" s="222"/>
      <c r="P287" s="222"/>
      <c r="Q287" s="222"/>
      <c r="R287" s="222"/>
      <c r="S287" s="222"/>
      <c r="T287" s="222"/>
      <c r="U287" s="222"/>
      <c r="V287" s="222"/>
      <c r="W287" s="222"/>
      <c r="X287" s="222"/>
      <c r="Y287" s="213"/>
      <c r="Z287" s="213"/>
      <c r="AA287" s="213"/>
      <c r="AB287" s="213"/>
      <c r="AC287" s="213"/>
      <c r="AD287" s="213"/>
      <c r="AE287" s="213"/>
      <c r="AF287" s="213"/>
      <c r="AG287" s="213" t="s">
        <v>152</v>
      </c>
      <c r="AH287" s="213">
        <v>0</v>
      </c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3" t="s">
        <v>177</v>
      </c>
      <c r="D288" s="223"/>
      <c r="E288" s="224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152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20"/>
      <c r="B289" s="221"/>
      <c r="C289" s="253" t="s">
        <v>153</v>
      </c>
      <c r="D289" s="223"/>
      <c r="E289" s="224">
        <v>6.98</v>
      </c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3"/>
      <c r="Z289" s="213"/>
      <c r="AA289" s="213"/>
      <c r="AB289" s="213"/>
      <c r="AC289" s="213"/>
      <c r="AD289" s="213"/>
      <c r="AE289" s="213"/>
      <c r="AF289" s="213"/>
      <c r="AG289" s="213" t="s">
        <v>152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outlineLevel="1" x14ac:dyDescent="0.2">
      <c r="A290" s="232">
        <v>61</v>
      </c>
      <c r="B290" s="233" t="s">
        <v>402</v>
      </c>
      <c r="C290" s="252" t="s">
        <v>403</v>
      </c>
      <c r="D290" s="234" t="s">
        <v>246</v>
      </c>
      <c r="E290" s="235">
        <v>17.88</v>
      </c>
      <c r="F290" s="236"/>
      <c r="G290" s="237">
        <f>ROUND(E290*F290,2)</f>
        <v>0</v>
      </c>
      <c r="H290" s="236"/>
      <c r="I290" s="237">
        <f>ROUND(E290*H290,2)</f>
        <v>0</v>
      </c>
      <c r="J290" s="236"/>
      <c r="K290" s="237">
        <f>ROUND(E290*J290,2)</f>
        <v>0</v>
      </c>
      <c r="L290" s="237">
        <v>15</v>
      </c>
      <c r="M290" s="237">
        <f>G290*(1+L290/100)</f>
        <v>0</v>
      </c>
      <c r="N290" s="237">
        <v>4.0000000000000003E-5</v>
      </c>
      <c r="O290" s="237">
        <f>ROUND(E290*N290,2)</f>
        <v>0</v>
      </c>
      <c r="P290" s="237">
        <v>0</v>
      </c>
      <c r="Q290" s="237">
        <f>ROUND(E290*P290,2)</f>
        <v>0</v>
      </c>
      <c r="R290" s="237" t="s">
        <v>388</v>
      </c>
      <c r="S290" s="237" t="s">
        <v>148</v>
      </c>
      <c r="T290" s="238" t="s">
        <v>148</v>
      </c>
      <c r="U290" s="222">
        <v>7.0000000000000007E-2</v>
      </c>
      <c r="V290" s="222">
        <f>ROUND(E290*U290,2)</f>
        <v>1.25</v>
      </c>
      <c r="W290" s="222"/>
      <c r="X290" s="222" t="s">
        <v>149</v>
      </c>
      <c r="Y290" s="213"/>
      <c r="Z290" s="213"/>
      <c r="AA290" s="213"/>
      <c r="AB290" s="213"/>
      <c r="AC290" s="213"/>
      <c r="AD290" s="213"/>
      <c r="AE290" s="213"/>
      <c r="AF290" s="213"/>
      <c r="AG290" s="213" t="s">
        <v>150</v>
      </c>
      <c r="AH290" s="213"/>
      <c r="AI290" s="213"/>
      <c r="AJ290" s="213"/>
      <c r="AK290" s="213"/>
      <c r="AL290" s="213"/>
      <c r="AM290" s="213"/>
      <c r="AN290" s="213"/>
      <c r="AO290" s="213"/>
      <c r="AP290" s="213"/>
      <c r="AQ290" s="213"/>
      <c r="AR290" s="213"/>
      <c r="AS290" s="213"/>
      <c r="AT290" s="213"/>
      <c r="AU290" s="213"/>
      <c r="AV290" s="213"/>
      <c r="AW290" s="213"/>
      <c r="AX290" s="213"/>
      <c r="AY290" s="213"/>
      <c r="AZ290" s="213"/>
      <c r="BA290" s="213"/>
      <c r="BB290" s="213"/>
      <c r="BC290" s="213"/>
      <c r="BD290" s="213"/>
      <c r="BE290" s="213"/>
      <c r="BF290" s="213"/>
      <c r="BG290" s="213"/>
      <c r="BH290" s="213"/>
    </row>
    <row r="291" spans="1:60" outlineLevel="1" x14ac:dyDescent="0.2">
      <c r="A291" s="220"/>
      <c r="B291" s="221"/>
      <c r="C291" s="255" t="s">
        <v>404</v>
      </c>
      <c r="D291" s="241"/>
      <c r="E291" s="241"/>
      <c r="F291" s="241"/>
      <c r="G291" s="241"/>
      <c r="H291" s="222"/>
      <c r="I291" s="222"/>
      <c r="J291" s="222"/>
      <c r="K291" s="222"/>
      <c r="L291" s="222"/>
      <c r="M291" s="222"/>
      <c r="N291" s="222"/>
      <c r="O291" s="222"/>
      <c r="P291" s="222"/>
      <c r="Q291" s="222"/>
      <c r="R291" s="222"/>
      <c r="S291" s="222"/>
      <c r="T291" s="222"/>
      <c r="U291" s="222"/>
      <c r="V291" s="222"/>
      <c r="W291" s="222"/>
      <c r="X291" s="222"/>
      <c r="Y291" s="213"/>
      <c r="Z291" s="213"/>
      <c r="AA291" s="213"/>
      <c r="AB291" s="213"/>
      <c r="AC291" s="213"/>
      <c r="AD291" s="213"/>
      <c r="AE291" s="213"/>
      <c r="AF291" s="213"/>
      <c r="AG291" s="213" t="s">
        <v>165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20"/>
      <c r="B292" s="221"/>
      <c r="C292" s="253" t="s">
        <v>389</v>
      </c>
      <c r="D292" s="223"/>
      <c r="E292" s="224"/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152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20"/>
      <c r="B293" s="221"/>
      <c r="C293" s="253" t="s">
        <v>177</v>
      </c>
      <c r="D293" s="223"/>
      <c r="E293" s="224"/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152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20"/>
      <c r="B294" s="221"/>
      <c r="C294" s="253" t="s">
        <v>405</v>
      </c>
      <c r="D294" s="223"/>
      <c r="E294" s="224">
        <v>5.2</v>
      </c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152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20"/>
      <c r="B295" s="221"/>
      <c r="C295" s="253" t="s">
        <v>396</v>
      </c>
      <c r="D295" s="223"/>
      <c r="E295" s="224">
        <v>6.78</v>
      </c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3"/>
      <c r="Z295" s="213"/>
      <c r="AA295" s="213"/>
      <c r="AB295" s="213"/>
      <c r="AC295" s="213"/>
      <c r="AD295" s="213"/>
      <c r="AE295" s="213"/>
      <c r="AF295" s="213"/>
      <c r="AG295" s="213" t="s">
        <v>152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20"/>
      <c r="B296" s="221"/>
      <c r="C296" s="253" t="s">
        <v>175</v>
      </c>
      <c r="D296" s="223"/>
      <c r="E296" s="224"/>
      <c r="F296" s="222"/>
      <c r="G296" s="222"/>
      <c r="H296" s="222"/>
      <c r="I296" s="222"/>
      <c r="J296" s="222"/>
      <c r="K296" s="222"/>
      <c r="L296" s="222"/>
      <c r="M296" s="222"/>
      <c r="N296" s="222"/>
      <c r="O296" s="222"/>
      <c r="P296" s="222"/>
      <c r="Q296" s="222"/>
      <c r="R296" s="222"/>
      <c r="S296" s="222"/>
      <c r="T296" s="222"/>
      <c r="U296" s="222"/>
      <c r="V296" s="222"/>
      <c r="W296" s="222"/>
      <c r="X296" s="222"/>
      <c r="Y296" s="213"/>
      <c r="Z296" s="213"/>
      <c r="AA296" s="213"/>
      <c r="AB296" s="213"/>
      <c r="AC296" s="213"/>
      <c r="AD296" s="213"/>
      <c r="AE296" s="213"/>
      <c r="AF296" s="213"/>
      <c r="AG296" s="213" t="s">
        <v>152</v>
      </c>
      <c r="AH296" s="213">
        <v>0</v>
      </c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20"/>
      <c r="B297" s="221"/>
      <c r="C297" s="253" t="s">
        <v>406</v>
      </c>
      <c r="D297" s="223"/>
      <c r="E297" s="224">
        <v>-0.8</v>
      </c>
      <c r="F297" s="222"/>
      <c r="G297" s="222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152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20"/>
      <c r="B298" s="221"/>
      <c r="C298" s="253" t="s">
        <v>169</v>
      </c>
      <c r="D298" s="223"/>
      <c r="E298" s="224"/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152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20"/>
      <c r="B299" s="221"/>
      <c r="C299" s="253" t="s">
        <v>395</v>
      </c>
      <c r="D299" s="223"/>
      <c r="E299" s="224">
        <v>2.52</v>
      </c>
      <c r="F299" s="222"/>
      <c r="G299" s="222"/>
      <c r="H299" s="222"/>
      <c r="I299" s="222"/>
      <c r="J299" s="222"/>
      <c r="K299" s="222"/>
      <c r="L299" s="222"/>
      <c r="M299" s="222"/>
      <c r="N299" s="222"/>
      <c r="O299" s="222"/>
      <c r="P299" s="222"/>
      <c r="Q299" s="222"/>
      <c r="R299" s="222"/>
      <c r="S299" s="222"/>
      <c r="T299" s="222"/>
      <c r="U299" s="222"/>
      <c r="V299" s="222"/>
      <c r="W299" s="222"/>
      <c r="X299" s="222"/>
      <c r="Y299" s="213"/>
      <c r="Z299" s="213"/>
      <c r="AA299" s="213"/>
      <c r="AB299" s="213"/>
      <c r="AC299" s="213"/>
      <c r="AD299" s="213"/>
      <c r="AE299" s="213"/>
      <c r="AF299" s="213"/>
      <c r="AG299" s="213" t="s">
        <v>152</v>
      </c>
      <c r="AH299" s="213">
        <v>0</v>
      </c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20"/>
      <c r="B300" s="221"/>
      <c r="C300" s="253" t="s">
        <v>396</v>
      </c>
      <c r="D300" s="223"/>
      <c r="E300" s="224">
        <v>6.78</v>
      </c>
      <c r="F300" s="222"/>
      <c r="G300" s="222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152</v>
      </c>
      <c r="AH300" s="213">
        <v>0</v>
      </c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1" x14ac:dyDescent="0.2">
      <c r="A301" s="220"/>
      <c r="B301" s="221"/>
      <c r="C301" s="253" t="s">
        <v>397</v>
      </c>
      <c r="D301" s="223"/>
      <c r="E301" s="224">
        <v>0.8</v>
      </c>
      <c r="F301" s="222"/>
      <c r="G301" s="222"/>
      <c r="H301" s="222"/>
      <c r="I301" s="222"/>
      <c r="J301" s="222"/>
      <c r="K301" s="222"/>
      <c r="L301" s="222"/>
      <c r="M301" s="222"/>
      <c r="N301" s="222"/>
      <c r="O301" s="222"/>
      <c r="P301" s="222"/>
      <c r="Q301" s="222"/>
      <c r="R301" s="222"/>
      <c r="S301" s="222"/>
      <c r="T301" s="222"/>
      <c r="U301" s="222"/>
      <c r="V301" s="222"/>
      <c r="W301" s="222"/>
      <c r="X301" s="222"/>
      <c r="Y301" s="213"/>
      <c r="Z301" s="213"/>
      <c r="AA301" s="213"/>
      <c r="AB301" s="213"/>
      <c r="AC301" s="213"/>
      <c r="AD301" s="213"/>
      <c r="AE301" s="213"/>
      <c r="AF301" s="213"/>
      <c r="AG301" s="213" t="s">
        <v>152</v>
      </c>
      <c r="AH301" s="213">
        <v>0</v>
      </c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3" t="s">
        <v>175</v>
      </c>
      <c r="D302" s="223"/>
      <c r="E302" s="224"/>
      <c r="F302" s="222"/>
      <c r="G302" s="222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152</v>
      </c>
      <c r="AH302" s="213">
        <v>0</v>
      </c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3" t="s">
        <v>407</v>
      </c>
      <c r="D303" s="223"/>
      <c r="E303" s="224">
        <v>-1.8</v>
      </c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152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">
      <c r="A304" s="220"/>
      <c r="B304" s="221"/>
      <c r="C304" s="253" t="s">
        <v>399</v>
      </c>
      <c r="D304" s="223"/>
      <c r="E304" s="224">
        <v>-1.6</v>
      </c>
      <c r="F304" s="222"/>
      <c r="G304" s="222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3"/>
      <c r="Z304" s="213"/>
      <c r="AA304" s="213"/>
      <c r="AB304" s="213"/>
      <c r="AC304" s="213"/>
      <c r="AD304" s="213"/>
      <c r="AE304" s="213"/>
      <c r="AF304" s="213"/>
      <c r="AG304" s="213" t="s">
        <v>152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outlineLevel="1" x14ac:dyDescent="0.2">
      <c r="A305" s="232">
        <v>62</v>
      </c>
      <c r="B305" s="233" t="s">
        <v>408</v>
      </c>
      <c r="C305" s="252" t="s">
        <v>409</v>
      </c>
      <c r="D305" s="234" t="s">
        <v>146</v>
      </c>
      <c r="E305" s="235">
        <v>11.25</v>
      </c>
      <c r="F305" s="236"/>
      <c r="G305" s="237">
        <f>ROUND(E305*F305,2)</f>
        <v>0</v>
      </c>
      <c r="H305" s="236"/>
      <c r="I305" s="237">
        <f>ROUND(E305*H305,2)</f>
        <v>0</v>
      </c>
      <c r="J305" s="236"/>
      <c r="K305" s="237">
        <f>ROUND(E305*J305,2)</f>
        <v>0</v>
      </c>
      <c r="L305" s="237">
        <v>15</v>
      </c>
      <c r="M305" s="237">
        <f>G305*(1+L305/100)</f>
        <v>0</v>
      </c>
      <c r="N305" s="237">
        <v>1.1999999999999999E-3</v>
      </c>
      <c r="O305" s="237">
        <f>ROUND(E305*N305,2)</f>
        <v>0.01</v>
      </c>
      <c r="P305" s="237">
        <v>0</v>
      </c>
      <c r="Q305" s="237">
        <f>ROUND(E305*P305,2)</f>
        <v>0</v>
      </c>
      <c r="R305" s="237" t="s">
        <v>388</v>
      </c>
      <c r="S305" s="237" t="s">
        <v>148</v>
      </c>
      <c r="T305" s="238" t="s">
        <v>148</v>
      </c>
      <c r="U305" s="222">
        <v>0</v>
      </c>
      <c r="V305" s="222">
        <f>ROUND(E305*U305,2)</f>
        <v>0</v>
      </c>
      <c r="W305" s="222"/>
      <c r="X305" s="222" t="s">
        <v>149</v>
      </c>
      <c r="Y305" s="213"/>
      <c r="Z305" s="213"/>
      <c r="AA305" s="213"/>
      <c r="AB305" s="213"/>
      <c r="AC305" s="213"/>
      <c r="AD305" s="213"/>
      <c r="AE305" s="213"/>
      <c r="AF305" s="213"/>
      <c r="AG305" s="213" t="s">
        <v>150</v>
      </c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20"/>
      <c r="B306" s="221"/>
      <c r="C306" s="253" t="s">
        <v>389</v>
      </c>
      <c r="D306" s="223"/>
      <c r="E306" s="224"/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3"/>
      <c r="Z306" s="213"/>
      <c r="AA306" s="213"/>
      <c r="AB306" s="213"/>
      <c r="AC306" s="213"/>
      <c r="AD306" s="213"/>
      <c r="AE306" s="213"/>
      <c r="AF306" s="213"/>
      <c r="AG306" s="213" t="s">
        <v>152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20"/>
      <c r="B307" s="221"/>
      <c r="C307" s="253" t="s">
        <v>169</v>
      </c>
      <c r="D307" s="223"/>
      <c r="E307" s="224"/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3"/>
      <c r="Z307" s="213"/>
      <c r="AA307" s="213"/>
      <c r="AB307" s="213"/>
      <c r="AC307" s="213"/>
      <c r="AD307" s="213"/>
      <c r="AE307" s="213"/>
      <c r="AF307" s="213"/>
      <c r="AG307" s="213" t="s">
        <v>152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outlineLevel="1" x14ac:dyDescent="0.2">
      <c r="A308" s="220"/>
      <c r="B308" s="221"/>
      <c r="C308" s="253" t="s">
        <v>390</v>
      </c>
      <c r="D308" s="223"/>
      <c r="E308" s="224">
        <v>4.2699999999999996</v>
      </c>
      <c r="F308" s="222"/>
      <c r="G308" s="222"/>
      <c r="H308" s="222"/>
      <c r="I308" s="222"/>
      <c r="J308" s="222"/>
      <c r="K308" s="222"/>
      <c r="L308" s="222"/>
      <c r="M308" s="222"/>
      <c r="N308" s="222"/>
      <c r="O308" s="222"/>
      <c r="P308" s="222"/>
      <c r="Q308" s="222"/>
      <c r="R308" s="222"/>
      <c r="S308" s="222"/>
      <c r="T308" s="222"/>
      <c r="U308" s="222"/>
      <c r="V308" s="222"/>
      <c r="W308" s="222"/>
      <c r="X308" s="222"/>
      <c r="Y308" s="213"/>
      <c r="Z308" s="213"/>
      <c r="AA308" s="213"/>
      <c r="AB308" s="213"/>
      <c r="AC308" s="213"/>
      <c r="AD308" s="213"/>
      <c r="AE308" s="213"/>
      <c r="AF308" s="213"/>
      <c r="AG308" s="213" t="s">
        <v>152</v>
      </c>
      <c r="AH308" s="213">
        <v>0</v>
      </c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20"/>
      <c r="B309" s="221"/>
      <c r="C309" s="253" t="s">
        <v>177</v>
      </c>
      <c r="D309" s="223"/>
      <c r="E309" s="224"/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13"/>
      <c r="Z309" s="213"/>
      <c r="AA309" s="213"/>
      <c r="AB309" s="213"/>
      <c r="AC309" s="213"/>
      <c r="AD309" s="213"/>
      <c r="AE309" s="213"/>
      <c r="AF309" s="213"/>
      <c r="AG309" s="213" t="s">
        <v>152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20"/>
      <c r="B310" s="221"/>
      <c r="C310" s="253" t="s">
        <v>153</v>
      </c>
      <c r="D310" s="223"/>
      <c r="E310" s="224">
        <v>6.98</v>
      </c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3"/>
      <c r="Z310" s="213"/>
      <c r="AA310" s="213"/>
      <c r="AB310" s="213"/>
      <c r="AC310" s="213"/>
      <c r="AD310" s="213"/>
      <c r="AE310" s="213"/>
      <c r="AF310" s="213"/>
      <c r="AG310" s="213" t="s">
        <v>152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outlineLevel="1" x14ac:dyDescent="0.2">
      <c r="A311" s="232">
        <v>63</v>
      </c>
      <c r="B311" s="233" t="s">
        <v>410</v>
      </c>
      <c r="C311" s="252" t="s">
        <v>411</v>
      </c>
      <c r="D311" s="234" t="s">
        <v>0</v>
      </c>
      <c r="E311" s="235">
        <v>275.95830000000001</v>
      </c>
      <c r="F311" s="236"/>
      <c r="G311" s="237">
        <f>ROUND(E311*F311,2)</f>
        <v>0</v>
      </c>
      <c r="H311" s="236"/>
      <c r="I311" s="237">
        <f>ROUND(E311*H311,2)</f>
        <v>0</v>
      </c>
      <c r="J311" s="236"/>
      <c r="K311" s="237">
        <f>ROUND(E311*J311,2)</f>
        <v>0</v>
      </c>
      <c r="L311" s="237">
        <v>15</v>
      </c>
      <c r="M311" s="237">
        <f>G311*(1+L311/100)</f>
        <v>0</v>
      </c>
      <c r="N311" s="237">
        <v>0</v>
      </c>
      <c r="O311" s="237">
        <f>ROUND(E311*N311,2)</f>
        <v>0</v>
      </c>
      <c r="P311" s="237">
        <v>0</v>
      </c>
      <c r="Q311" s="237">
        <f>ROUND(E311*P311,2)</f>
        <v>0</v>
      </c>
      <c r="R311" s="237" t="s">
        <v>388</v>
      </c>
      <c r="S311" s="237" t="s">
        <v>148</v>
      </c>
      <c r="T311" s="238" t="s">
        <v>148</v>
      </c>
      <c r="U311" s="222">
        <v>0</v>
      </c>
      <c r="V311" s="222">
        <f>ROUND(E311*U311,2)</f>
        <v>0</v>
      </c>
      <c r="W311" s="222"/>
      <c r="X311" s="222" t="s">
        <v>149</v>
      </c>
      <c r="Y311" s="213"/>
      <c r="Z311" s="213"/>
      <c r="AA311" s="213"/>
      <c r="AB311" s="213"/>
      <c r="AC311" s="213"/>
      <c r="AD311" s="213"/>
      <c r="AE311" s="213"/>
      <c r="AF311" s="213"/>
      <c r="AG311" s="213" t="s">
        <v>150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">
      <c r="A312" s="220"/>
      <c r="B312" s="221"/>
      <c r="C312" s="254" t="s">
        <v>370</v>
      </c>
      <c r="D312" s="240"/>
      <c r="E312" s="240"/>
      <c r="F312" s="240"/>
      <c r="G312" s="240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13"/>
      <c r="Z312" s="213"/>
      <c r="AA312" s="213"/>
      <c r="AB312" s="213"/>
      <c r="AC312" s="213"/>
      <c r="AD312" s="213"/>
      <c r="AE312" s="213"/>
      <c r="AF312" s="213"/>
      <c r="AG312" s="213" t="s">
        <v>157</v>
      </c>
      <c r="AH312" s="213"/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ht="22.5" outlineLevel="1" x14ac:dyDescent="0.2">
      <c r="A313" s="232">
        <v>64</v>
      </c>
      <c r="B313" s="233" t="s">
        <v>412</v>
      </c>
      <c r="C313" s="252" t="s">
        <v>413</v>
      </c>
      <c r="D313" s="234" t="s">
        <v>414</v>
      </c>
      <c r="E313" s="235">
        <v>191.25</v>
      </c>
      <c r="F313" s="236"/>
      <c r="G313" s="237">
        <f>ROUND(E313*F313,2)</f>
        <v>0</v>
      </c>
      <c r="H313" s="236"/>
      <c r="I313" s="237">
        <f>ROUND(E313*H313,2)</f>
        <v>0</v>
      </c>
      <c r="J313" s="236"/>
      <c r="K313" s="237">
        <f>ROUND(E313*J313,2)</f>
        <v>0</v>
      </c>
      <c r="L313" s="237">
        <v>15</v>
      </c>
      <c r="M313" s="237">
        <f>G313*(1+L313/100)</f>
        <v>0</v>
      </c>
      <c r="N313" s="237">
        <v>1E-3</v>
      </c>
      <c r="O313" s="237">
        <f>ROUND(E313*N313,2)</f>
        <v>0.19</v>
      </c>
      <c r="P313" s="237">
        <v>0</v>
      </c>
      <c r="Q313" s="237">
        <f>ROUND(E313*P313,2)</f>
        <v>0</v>
      </c>
      <c r="R313" s="237" t="s">
        <v>211</v>
      </c>
      <c r="S313" s="237" t="s">
        <v>148</v>
      </c>
      <c r="T313" s="238" t="s">
        <v>148</v>
      </c>
      <c r="U313" s="222">
        <v>0</v>
      </c>
      <c r="V313" s="222">
        <f>ROUND(E313*U313,2)</f>
        <v>0</v>
      </c>
      <c r="W313" s="222"/>
      <c r="X313" s="222" t="s">
        <v>212</v>
      </c>
      <c r="Y313" s="213"/>
      <c r="Z313" s="213"/>
      <c r="AA313" s="213"/>
      <c r="AB313" s="213"/>
      <c r="AC313" s="213"/>
      <c r="AD313" s="213"/>
      <c r="AE313" s="213"/>
      <c r="AF313" s="213"/>
      <c r="AG313" s="213" t="s">
        <v>213</v>
      </c>
      <c r="AH313" s="213"/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outlineLevel="1" x14ac:dyDescent="0.2">
      <c r="A314" s="220"/>
      <c r="B314" s="221"/>
      <c r="C314" s="253" t="s">
        <v>389</v>
      </c>
      <c r="D314" s="223"/>
      <c r="E314" s="224"/>
      <c r="F314" s="222"/>
      <c r="G314" s="222"/>
      <c r="H314" s="222"/>
      <c r="I314" s="222"/>
      <c r="J314" s="222"/>
      <c r="K314" s="222"/>
      <c r="L314" s="222"/>
      <c r="M314" s="222"/>
      <c r="N314" s="222"/>
      <c r="O314" s="222"/>
      <c r="P314" s="222"/>
      <c r="Q314" s="222"/>
      <c r="R314" s="222"/>
      <c r="S314" s="222"/>
      <c r="T314" s="222"/>
      <c r="U314" s="222"/>
      <c r="V314" s="222"/>
      <c r="W314" s="222"/>
      <c r="X314" s="222"/>
      <c r="Y314" s="213"/>
      <c r="Z314" s="213"/>
      <c r="AA314" s="213"/>
      <c r="AB314" s="213"/>
      <c r="AC314" s="213"/>
      <c r="AD314" s="213"/>
      <c r="AE314" s="213"/>
      <c r="AF314" s="213"/>
      <c r="AG314" s="213" t="s">
        <v>152</v>
      </c>
      <c r="AH314" s="213">
        <v>0</v>
      </c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20"/>
      <c r="B315" s="221"/>
      <c r="C315" s="253" t="s">
        <v>169</v>
      </c>
      <c r="D315" s="223"/>
      <c r="E315" s="224"/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152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3" t="s">
        <v>415</v>
      </c>
      <c r="D316" s="223"/>
      <c r="E316" s="224">
        <v>72.59</v>
      </c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152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outlineLevel="1" x14ac:dyDescent="0.2">
      <c r="A317" s="220"/>
      <c r="B317" s="221"/>
      <c r="C317" s="253" t="s">
        <v>177</v>
      </c>
      <c r="D317" s="223"/>
      <c r="E317" s="224"/>
      <c r="F317" s="222"/>
      <c r="G317" s="222"/>
      <c r="H317" s="222"/>
      <c r="I317" s="222"/>
      <c r="J317" s="222"/>
      <c r="K317" s="222"/>
      <c r="L317" s="222"/>
      <c r="M317" s="222"/>
      <c r="N317" s="222"/>
      <c r="O317" s="222"/>
      <c r="P317" s="222"/>
      <c r="Q317" s="222"/>
      <c r="R317" s="222"/>
      <c r="S317" s="222"/>
      <c r="T317" s="222"/>
      <c r="U317" s="222"/>
      <c r="V317" s="222"/>
      <c r="W317" s="222"/>
      <c r="X317" s="222"/>
      <c r="Y317" s="213"/>
      <c r="Z317" s="213"/>
      <c r="AA317" s="213"/>
      <c r="AB317" s="213"/>
      <c r="AC317" s="213"/>
      <c r="AD317" s="213"/>
      <c r="AE317" s="213"/>
      <c r="AF317" s="213"/>
      <c r="AG317" s="213" t="s">
        <v>152</v>
      </c>
      <c r="AH317" s="213">
        <v>0</v>
      </c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">
      <c r="A318" s="220"/>
      <c r="B318" s="221"/>
      <c r="C318" s="253" t="s">
        <v>416</v>
      </c>
      <c r="D318" s="223"/>
      <c r="E318" s="224">
        <v>118.66</v>
      </c>
      <c r="F318" s="222"/>
      <c r="G318" s="222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3"/>
      <c r="Z318" s="213"/>
      <c r="AA318" s="213"/>
      <c r="AB318" s="213"/>
      <c r="AC318" s="213"/>
      <c r="AD318" s="213"/>
      <c r="AE318" s="213"/>
      <c r="AF318" s="213"/>
      <c r="AG318" s="213" t="s">
        <v>152</v>
      </c>
      <c r="AH318" s="213">
        <v>0</v>
      </c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ht="22.5" outlineLevel="1" x14ac:dyDescent="0.2">
      <c r="A319" s="232">
        <v>65</v>
      </c>
      <c r="B319" s="233" t="s">
        <v>417</v>
      </c>
      <c r="C319" s="252" t="s">
        <v>418</v>
      </c>
      <c r="D319" s="234" t="s">
        <v>205</v>
      </c>
      <c r="E319" s="235">
        <v>21.301300000000001</v>
      </c>
      <c r="F319" s="236"/>
      <c r="G319" s="237">
        <f>ROUND(E319*F319,2)</f>
        <v>0</v>
      </c>
      <c r="H319" s="236"/>
      <c r="I319" s="237">
        <f>ROUND(E319*H319,2)</f>
        <v>0</v>
      </c>
      <c r="J319" s="236"/>
      <c r="K319" s="237">
        <f>ROUND(E319*J319,2)</f>
        <v>0</v>
      </c>
      <c r="L319" s="237">
        <v>15</v>
      </c>
      <c r="M319" s="237">
        <f>G319*(1+L319/100)</f>
        <v>0</v>
      </c>
      <c r="N319" s="237">
        <v>1.2999999999999999E-4</v>
      </c>
      <c r="O319" s="237">
        <f>ROUND(E319*N319,2)</f>
        <v>0</v>
      </c>
      <c r="P319" s="237">
        <v>0</v>
      </c>
      <c r="Q319" s="237">
        <f>ROUND(E319*P319,2)</f>
        <v>0</v>
      </c>
      <c r="R319" s="237" t="s">
        <v>211</v>
      </c>
      <c r="S319" s="237" t="s">
        <v>148</v>
      </c>
      <c r="T319" s="238" t="s">
        <v>148</v>
      </c>
      <c r="U319" s="222">
        <v>0</v>
      </c>
      <c r="V319" s="222">
        <f>ROUND(E319*U319,2)</f>
        <v>0</v>
      </c>
      <c r="W319" s="222"/>
      <c r="X319" s="222" t="s">
        <v>212</v>
      </c>
      <c r="Y319" s="213"/>
      <c r="Z319" s="213"/>
      <c r="AA319" s="213"/>
      <c r="AB319" s="213"/>
      <c r="AC319" s="213"/>
      <c r="AD319" s="213"/>
      <c r="AE319" s="213"/>
      <c r="AF319" s="213"/>
      <c r="AG319" s="213" t="s">
        <v>213</v>
      </c>
      <c r="AH319" s="213"/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3" t="s">
        <v>389</v>
      </c>
      <c r="D320" s="223"/>
      <c r="E320" s="224"/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152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3" t="s">
        <v>419</v>
      </c>
      <c r="D321" s="223"/>
      <c r="E321" s="224">
        <v>0.83160000000000001</v>
      </c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152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20"/>
      <c r="B322" s="221"/>
      <c r="C322" s="253" t="s">
        <v>420</v>
      </c>
      <c r="D322" s="223"/>
      <c r="E322" s="224">
        <v>20.545449999999999</v>
      </c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3"/>
      <c r="Z322" s="213"/>
      <c r="AA322" s="213"/>
      <c r="AB322" s="213"/>
      <c r="AC322" s="213"/>
      <c r="AD322" s="213"/>
      <c r="AE322" s="213"/>
      <c r="AF322" s="213"/>
      <c r="AG322" s="213" t="s">
        <v>152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20"/>
      <c r="B323" s="221"/>
      <c r="C323" s="253" t="s">
        <v>421</v>
      </c>
      <c r="D323" s="223"/>
      <c r="E323" s="224">
        <v>2.4242400000000002</v>
      </c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152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20"/>
      <c r="B324" s="221"/>
      <c r="C324" s="253" t="s">
        <v>175</v>
      </c>
      <c r="D324" s="223"/>
      <c r="E324" s="224"/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3"/>
      <c r="Z324" s="213"/>
      <c r="AA324" s="213"/>
      <c r="AB324" s="213"/>
      <c r="AC324" s="213"/>
      <c r="AD324" s="213"/>
      <c r="AE324" s="213"/>
      <c r="AF324" s="213"/>
      <c r="AG324" s="213" t="s">
        <v>152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outlineLevel="1" x14ac:dyDescent="0.2">
      <c r="A325" s="220"/>
      <c r="B325" s="221"/>
      <c r="C325" s="253" t="s">
        <v>398</v>
      </c>
      <c r="D325" s="223"/>
      <c r="E325" s="224">
        <v>-0.9</v>
      </c>
      <c r="F325" s="222"/>
      <c r="G325" s="222"/>
      <c r="H325" s="222"/>
      <c r="I325" s="222"/>
      <c r="J325" s="222"/>
      <c r="K325" s="222"/>
      <c r="L325" s="222"/>
      <c r="M325" s="222"/>
      <c r="N325" s="222"/>
      <c r="O325" s="222"/>
      <c r="P325" s="222"/>
      <c r="Q325" s="222"/>
      <c r="R325" s="222"/>
      <c r="S325" s="222"/>
      <c r="T325" s="222"/>
      <c r="U325" s="222"/>
      <c r="V325" s="222"/>
      <c r="W325" s="222"/>
      <c r="X325" s="222"/>
      <c r="Y325" s="213"/>
      <c r="Z325" s="213"/>
      <c r="AA325" s="213"/>
      <c r="AB325" s="213"/>
      <c r="AC325" s="213"/>
      <c r="AD325" s="213"/>
      <c r="AE325" s="213"/>
      <c r="AF325" s="213"/>
      <c r="AG325" s="213" t="s">
        <v>152</v>
      </c>
      <c r="AH325" s="213">
        <v>0</v>
      </c>
      <c r="AI325" s="213"/>
      <c r="AJ325" s="213"/>
      <c r="AK325" s="213"/>
      <c r="AL325" s="213"/>
      <c r="AM325" s="213"/>
      <c r="AN325" s="213"/>
      <c r="AO325" s="213"/>
      <c r="AP325" s="213"/>
      <c r="AQ325" s="213"/>
      <c r="AR325" s="213"/>
      <c r="AS325" s="213"/>
      <c r="AT325" s="213"/>
      <c r="AU325" s="213"/>
      <c r="AV325" s="213"/>
      <c r="AW325" s="213"/>
      <c r="AX325" s="213"/>
      <c r="AY325" s="213"/>
      <c r="AZ325" s="213"/>
      <c r="BA325" s="213"/>
      <c r="BB325" s="213"/>
      <c r="BC325" s="213"/>
      <c r="BD325" s="213"/>
      <c r="BE325" s="213"/>
      <c r="BF325" s="213"/>
      <c r="BG325" s="213"/>
      <c r="BH325" s="213"/>
    </row>
    <row r="326" spans="1:60" outlineLevel="1" x14ac:dyDescent="0.2">
      <c r="A326" s="220"/>
      <c r="B326" s="221"/>
      <c r="C326" s="253" t="s">
        <v>399</v>
      </c>
      <c r="D326" s="223"/>
      <c r="E326" s="224">
        <v>-1.6</v>
      </c>
      <c r="F326" s="222"/>
      <c r="G326" s="222"/>
      <c r="H326" s="222"/>
      <c r="I326" s="222"/>
      <c r="J326" s="222"/>
      <c r="K326" s="222"/>
      <c r="L326" s="222"/>
      <c r="M326" s="222"/>
      <c r="N326" s="222"/>
      <c r="O326" s="222"/>
      <c r="P326" s="222"/>
      <c r="Q326" s="222"/>
      <c r="R326" s="222"/>
      <c r="S326" s="222"/>
      <c r="T326" s="222"/>
      <c r="U326" s="222"/>
      <c r="V326" s="222"/>
      <c r="W326" s="222"/>
      <c r="X326" s="222"/>
      <c r="Y326" s="213"/>
      <c r="Z326" s="213"/>
      <c r="AA326" s="213"/>
      <c r="AB326" s="213"/>
      <c r="AC326" s="213"/>
      <c r="AD326" s="213"/>
      <c r="AE326" s="213"/>
      <c r="AF326" s="213"/>
      <c r="AG326" s="213" t="s">
        <v>152</v>
      </c>
      <c r="AH326" s="213">
        <v>0</v>
      </c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ht="22.5" outlineLevel="1" x14ac:dyDescent="0.2">
      <c r="A327" s="232">
        <v>66</v>
      </c>
      <c r="B327" s="233" t="s">
        <v>422</v>
      </c>
      <c r="C327" s="252" t="s">
        <v>423</v>
      </c>
      <c r="D327" s="234" t="s">
        <v>146</v>
      </c>
      <c r="E327" s="235">
        <v>12.375</v>
      </c>
      <c r="F327" s="236"/>
      <c r="G327" s="237">
        <f>ROUND(E327*F327,2)</f>
        <v>0</v>
      </c>
      <c r="H327" s="236"/>
      <c r="I327" s="237">
        <f>ROUND(E327*H327,2)</f>
        <v>0</v>
      </c>
      <c r="J327" s="236"/>
      <c r="K327" s="237">
        <f>ROUND(E327*J327,2)</f>
        <v>0</v>
      </c>
      <c r="L327" s="237">
        <v>15</v>
      </c>
      <c r="M327" s="237">
        <f>G327*(1+L327/100)</f>
        <v>0</v>
      </c>
      <c r="N327" s="237">
        <v>1.8499999999999999E-2</v>
      </c>
      <c r="O327" s="237">
        <f>ROUND(E327*N327,2)</f>
        <v>0.23</v>
      </c>
      <c r="P327" s="237">
        <v>0</v>
      </c>
      <c r="Q327" s="237">
        <f>ROUND(E327*P327,2)</f>
        <v>0</v>
      </c>
      <c r="R327" s="237" t="s">
        <v>211</v>
      </c>
      <c r="S327" s="237" t="s">
        <v>148</v>
      </c>
      <c r="T327" s="238" t="s">
        <v>148</v>
      </c>
      <c r="U327" s="222">
        <v>0</v>
      </c>
      <c r="V327" s="222">
        <f>ROUND(E327*U327,2)</f>
        <v>0</v>
      </c>
      <c r="W327" s="222"/>
      <c r="X327" s="222" t="s">
        <v>212</v>
      </c>
      <c r="Y327" s="213"/>
      <c r="Z327" s="213"/>
      <c r="AA327" s="213"/>
      <c r="AB327" s="213"/>
      <c r="AC327" s="213"/>
      <c r="AD327" s="213"/>
      <c r="AE327" s="213"/>
      <c r="AF327" s="213"/>
      <c r="AG327" s="213" t="s">
        <v>213</v>
      </c>
      <c r="AH327" s="213"/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20"/>
      <c r="B328" s="221"/>
      <c r="C328" s="253" t="s">
        <v>389</v>
      </c>
      <c r="D328" s="223"/>
      <c r="E328" s="224"/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152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20"/>
      <c r="B329" s="221"/>
      <c r="C329" s="253" t="s">
        <v>169</v>
      </c>
      <c r="D329" s="223"/>
      <c r="E329" s="224"/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152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3" t="s">
        <v>424</v>
      </c>
      <c r="D330" s="223"/>
      <c r="E330" s="224">
        <v>4.6970000000000001</v>
      </c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152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20"/>
      <c r="B331" s="221"/>
      <c r="C331" s="253" t="s">
        <v>177</v>
      </c>
      <c r="D331" s="223"/>
      <c r="E331" s="224"/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3"/>
      <c r="Z331" s="213"/>
      <c r="AA331" s="213"/>
      <c r="AB331" s="213"/>
      <c r="AC331" s="213"/>
      <c r="AD331" s="213"/>
      <c r="AE331" s="213"/>
      <c r="AF331" s="213"/>
      <c r="AG331" s="213" t="s">
        <v>152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20"/>
      <c r="B332" s="221"/>
      <c r="C332" s="253" t="s">
        <v>425</v>
      </c>
      <c r="D332" s="223"/>
      <c r="E332" s="224">
        <v>7.6779999999999999</v>
      </c>
      <c r="F332" s="222"/>
      <c r="G332" s="222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3"/>
      <c r="Z332" s="213"/>
      <c r="AA332" s="213"/>
      <c r="AB332" s="213"/>
      <c r="AC332" s="213"/>
      <c r="AD332" s="213"/>
      <c r="AE332" s="213"/>
      <c r="AF332" s="213"/>
      <c r="AG332" s="213" t="s">
        <v>152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x14ac:dyDescent="0.2">
      <c r="A333" s="226" t="s">
        <v>142</v>
      </c>
      <c r="B333" s="227" t="s">
        <v>93</v>
      </c>
      <c r="C333" s="251" t="s">
        <v>94</v>
      </c>
      <c r="D333" s="228"/>
      <c r="E333" s="229"/>
      <c r="F333" s="230"/>
      <c r="G333" s="230">
        <f>SUMIF(AG334:AG388,"&lt;&gt;NOR",G334:G388)</f>
        <v>0</v>
      </c>
      <c r="H333" s="230"/>
      <c r="I333" s="230">
        <f>SUM(I334:I388)</f>
        <v>0</v>
      </c>
      <c r="J333" s="230"/>
      <c r="K333" s="230">
        <f>SUM(K334:K388)</f>
        <v>0</v>
      </c>
      <c r="L333" s="230"/>
      <c r="M333" s="230">
        <f>SUM(M334:M388)</f>
        <v>0</v>
      </c>
      <c r="N333" s="230"/>
      <c r="O333" s="230">
        <f>SUM(O334:O388)</f>
        <v>0.02</v>
      </c>
      <c r="P333" s="230"/>
      <c r="Q333" s="230">
        <f>SUM(Q334:Q388)</f>
        <v>0.03</v>
      </c>
      <c r="R333" s="230"/>
      <c r="S333" s="230"/>
      <c r="T333" s="231"/>
      <c r="U333" s="225"/>
      <c r="V333" s="225">
        <f>SUM(V334:V388)</f>
        <v>13.32</v>
      </c>
      <c r="W333" s="225"/>
      <c r="X333" s="225"/>
      <c r="AG333" t="s">
        <v>143</v>
      </c>
    </row>
    <row r="334" spans="1:60" ht="22.5" outlineLevel="1" x14ac:dyDescent="0.2">
      <c r="A334" s="232">
        <v>67</v>
      </c>
      <c r="B334" s="233" t="s">
        <v>426</v>
      </c>
      <c r="C334" s="252" t="s">
        <v>427</v>
      </c>
      <c r="D334" s="234" t="s">
        <v>246</v>
      </c>
      <c r="E334" s="235">
        <v>29.98</v>
      </c>
      <c r="F334" s="236"/>
      <c r="G334" s="237">
        <f>ROUND(E334*F334,2)</f>
        <v>0</v>
      </c>
      <c r="H334" s="236"/>
      <c r="I334" s="237">
        <f>ROUND(E334*H334,2)</f>
        <v>0</v>
      </c>
      <c r="J334" s="236"/>
      <c r="K334" s="237">
        <f>ROUND(E334*J334,2)</f>
        <v>0</v>
      </c>
      <c r="L334" s="237">
        <v>15</v>
      </c>
      <c r="M334" s="237">
        <f>G334*(1+L334/100)</f>
        <v>0</v>
      </c>
      <c r="N334" s="237">
        <v>1.7000000000000001E-4</v>
      </c>
      <c r="O334" s="237">
        <f>ROUND(E334*N334,2)</f>
        <v>0.01</v>
      </c>
      <c r="P334" s="237">
        <v>0</v>
      </c>
      <c r="Q334" s="237">
        <f>ROUND(E334*P334,2)</f>
        <v>0</v>
      </c>
      <c r="R334" s="237" t="s">
        <v>428</v>
      </c>
      <c r="S334" s="237" t="s">
        <v>148</v>
      </c>
      <c r="T334" s="238" t="s">
        <v>148</v>
      </c>
      <c r="U334" s="222">
        <v>0.09</v>
      </c>
      <c r="V334" s="222">
        <f>ROUND(E334*U334,2)</f>
        <v>2.7</v>
      </c>
      <c r="W334" s="222"/>
      <c r="X334" s="222" t="s">
        <v>149</v>
      </c>
      <c r="Y334" s="213"/>
      <c r="Z334" s="213"/>
      <c r="AA334" s="213"/>
      <c r="AB334" s="213"/>
      <c r="AC334" s="213"/>
      <c r="AD334" s="213"/>
      <c r="AE334" s="213"/>
      <c r="AF334" s="213"/>
      <c r="AG334" s="213" t="s">
        <v>150</v>
      </c>
      <c r="AH334" s="213"/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20"/>
      <c r="B335" s="221"/>
      <c r="C335" s="254" t="s">
        <v>429</v>
      </c>
      <c r="D335" s="240"/>
      <c r="E335" s="240"/>
      <c r="F335" s="240"/>
      <c r="G335" s="240"/>
      <c r="H335" s="222"/>
      <c r="I335" s="222"/>
      <c r="J335" s="222"/>
      <c r="K335" s="222"/>
      <c r="L335" s="222"/>
      <c r="M335" s="222"/>
      <c r="N335" s="222"/>
      <c r="O335" s="222"/>
      <c r="P335" s="222"/>
      <c r="Q335" s="222"/>
      <c r="R335" s="222"/>
      <c r="S335" s="222"/>
      <c r="T335" s="222"/>
      <c r="U335" s="222"/>
      <c r="V335" s="222"/>
      <c r="W335" s="222"/>
      <c r="X335" s="222"/>
      <c r="Y335" s="213"/>
      <c r="Z335" s="213"/>
      <c r="AA335" s="213"/>
      <c r="AB335" s="213"/>
      <c r="AC335" s="213"/>
      <c r="AD335" s="213"/>
      <c r="AE335" s="213"/>
      <c r="AF335" s="213"/>
      <c r="AG335" s="213" t="s">
        <v>157</v>
      </c>
      <c r="AH335" s="213"/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20"/>
      <c r="B336" s="221"/>
      <c r="C336" s="253" t="s">
        <v>430</v>
      </c>
      <c r="D336" s="223"/>
      <c r="E336" s="224"/>
      <c r="F336" s="222"/>
      <c r="G336" s="222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3"/>
      <c r="Z336" s="213"/>
      <c r="AA336" s="213"/>
      <c r="AB336" s="213"/>
      <c r="AC336" s="213"/>
      <c r="AD336" s="213"/>
      <c r="AE336" s="213"/>
      <c r="AF336" s="213"/>
      <c r="AG336" s="213" t="s">
        <v>152</v>
      </c>
      <c r="AH336" s="213">
        <v>0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20"/>
      <c r="B337" s="221"/>
      <c r="C337" s="253" t="s">
        <v>180</v>
      </c>
      <c r="D337" s="223"/>
      <c r="E337" s="224"/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152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20"/>
      <c r="B338" s="221"/>
      <c r="C338" s="253" t="s">
        <v>431</v>
      </c>
      <c r="D338" s="223"/>
      <c r="E338" s="224">
        <v>10.8</v>
      </c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152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20"/>
      <c r="B339" s="221"/>
      <c r="C339" s="253" t="s">
        <v>432</v>
      </c>
      <c r="D339" s="223"/>
      <c r="E339" s="224">
        <v>4.5</v>
      </c>
      <c r="F339" s="222"/>
      <c r="G339" s="222"/>
      <c r="H339" s="222"/>
      <c r="I339" s="222"/>
      <c r="J339" s="222"/>
      <c r="K339" s="222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13"/>
      <c r="Z339" s="213"/>
      <c r="AA339" s="213"/>
      <c r="AB339" s="213"/>
      <c r="AC339" s="213"/>
      <c r="AD339" s="213"/>
      <c r="AE339" s="213"/>
      <c r="AF339" s="213"/>
      <c r="AG339" s="213" t="s">
        <v>152</v>
      </c>
      <c r="AH339" s="213">
        <v>0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20"/>
      <c r="B340" s="221"/>
      <c r="C340" s="253" t="s">
        <v>397</v>
      </c>
      <c r="D340" s="223"/>
      <c r="E340" s="224">
        <v>0.8</v>
      </c>
      <c r="F340" s="222"/>
      <c r="G340" s="222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152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">
      <c r="A341" s="220"/>
      <c r="B341" s="221"/>
      <c r="C341" s="253" t="s">
        <v>175</v>
      </c>
      <c r="D341" s="223"/>
      <c r="E341" s="224"/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152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outlineLevel="1" x14ac:dyDescent="0.2">
      <c r="A342" s="220"/>
      <c r="B342" s="221"/>
      <c r="C342" s="253" t="s">
        <v>398</v>
      </c>
      <c r="D342" s="223"/>
      <c r="E342" s="224">
        <v>-0.9</v>
      </c>
      <c r="F342" s="222"/>
      <c r="G342" s="222"/>
      <c r="H342" s="222"/>
      <c r="I342" s="222"/>
      <c r="J342" s="222"/>
      <c r="K342" s="222"/>
      <c r="L342" s="222"/>
      <c r="M342" s="222"/>
      <c r="N342" s="222"/>
      <c r="O342" s="222"/>
      <c r="P342" s="222"/>
      <c r="Q342" s="222"/>
      <c r="R342" s="222"/>
      <c r="S342" s="222"/>
      <c r="T342" s="222"/>
      <c r="U342" s="222"/>
      <c r="V342" s="222"/>
      <c r="W342" s="222"/>
      <c r="X342" s="222"/>
      <c r="Y342" s="213"/>
      <c r="Z342" s="213"/>
      <c r="AA342" s="213"/>
      <c r="AB342" s="213"/>
      <c r="AC342" s="213"/>
      <c r="AD342" s="213"/>
      <c r="AE342" s="213"/>
      <c r="AF342" s="213"/>
      <c r="AG342" s="213" t="s">
        <v>152</v>
      </c>
      <c r="AH342" s="213">
        <v>0</v>
      </c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20"/>
      <c r="B343" s="221"/>
      <c r="C343" s="253" t="s">
        <v>406</v>
      </c>
      <c r="D343" s="223"/>
      <c r="E343" s="224">
        <v>-0.8</v>
      </c>
      <c r="F343" s="222"/>
      <c r="G343" s="222"/>
      <c r="H343" s="222"/>
      <c r="I343" s="222"/>
      <c r="J343" s="222"/>
      <c r="K343" s="222"/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13"/>
      <c r="Z343" s="213"/>
      <c r="AA343" s="213"/>
      <c r="AB343" s="213"/>
      <c r="AC343" s="213"/>
      <c r="AD343" s="213"/>
      <c r="AE343" s="213"/>
      <c r="AF343" s="213"/>
      <c r="AG343" s="213" t="s">
        <v>152</v>
      </c>
      <c r="AH343" s="213">
        <v>0</v>
      </c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3" t="s">
        <v>187</v>
      </c>
      <c r="D344" s="223"/>
      <c r="E344" s="224"/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152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3" t="s">
        <v>433</v>
      </c>
      <c r="D345" s="223"/>
      <c r="E345" s="224">
        <v>6.18</v>
      </c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152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20"/>
      <c r="B346" s="221"/>
      <c r="C346" s="253" t="s">
        <v>434</v>
      </c>
      <c r="D346" s="223"/>
      <c r="E346" s="224">
        <v>10.3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152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1" x14ac:dyDescent="0.2">
      <c r="A347" s="220"/>
      <c r="B347" s="221"/>
      <c r="C347" s="253" t="s">
        <v>175</v>
      </c>
      <c r="D347" s="223"/>
      <c r="E347" s="224"/>
      <c r="F347" s="222"/>
      <c r="G347" s="222"/>
      <c r="H347" s="222"/>
      <c r="I347" s="222"/>
      <c r="J347" s="222"/>
      <c r="K347" s="222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13"/>
      <c r="Z347" s="213"/>
      <c r="AA347" s="213"/>
      <c r="AB347" s="213"/>
      <c r="AC347" s="213"/>
      <c r="AD347" s="213"/>
      <c r="AE347" s="213"/>
      <c r="AF347" s="213"/>
      <c r="AG347" s="213" t="s">
        <v>152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20"/>
      <c r="B348" s="221"/>
      <c r="C348" s="253" t="s">
        <v>398</v>
      </c>
      <c r="D348" s="223"/>
      <c r="E348" s="224">
        <v>-0.9</v>
      </c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3"/>
      <c r="Z348" s="213"/>
      <c r="AA348" s="213"/>
      <c r="AB348" s="213"/>
      <c r="AC348" s="213"/>
      <c r="AD348" s="213"/>
      <c r="AE348" s="213"/>
      <c r="AF348" s="213"/>
      <c r="AG348" s="213" t="s">
        <v>152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32">
        <v>68</v>
      </c>
      <c r="B349" s="233" t="s">
        <v>435</v>
      </c>
      <c r="C349" s="252" t="s">
        <v>436</v>
      </c>
      <c r="D349" s="234" t="s">
        <v>246</v>
      </c>
      <c r="E349" s="235">
        <v>29.98</v>
      </c>
      <c r="F349" s="236"/>
      <c r="G349" s="237">
        <f>ROUND(E349*F349,2)</f>
        <v>0</v>
      </c>
      <c r="H349" s="236"/>
      <c r="I349" s="237">
        <f>ROUND(E349*H349,2)</f>
        <v>0</v>
      </c>
      <c r="J349" s="236"/>
      <c r="K349" s="237">
        <f>ROUND(E349*J349,2)</f>
        <v>0</v>
      </c>
      <c r="L349" s="237">
        <v>15</v>
      </c>
      <c r="M349" s="237">
        <f>G349*(1+L349/100)</f>
        <v>0</v>
      </c>
      <c r="N349" s="237">
        <v>0</v>
      </c>
      <c r="O349" s="237">
        <f>ROUND(E349*N349,2)</f>
        <v>0</v>
      </c>
      <c r="P349" s="237">
        <v>1E-3</v>
      </c>
      <c r="Q349" s="237">
        <f>ROUND(E349*P349,2)</f>
        <v>0.03</v>
      </c>
      <c r="R349" s="237" t="s">
        <v>428</v>
      </c>
      <c r="S349" s="237" t="s">
        <v>148</v>
      </c>
      <c r="T349" s="238" t="s">
        <v>148</v>
      </c>
      <c r="U349" s="222">
        <v>0.03</v>
      </c>
      <c r="V349" s="222">
        <f>ROUND(E349*U349,2)</f>
        <v>0.9</v>
      </c>
      <c r="W349" s="222"/>
      <c r="X349" s="222" t="s">
        <v>149</v>
      </c>
      <c r="Y349" s="213"/>
      <c r="Z349" s="213"/>
      <c r="AA349" s="213"/>
      <c r="AB349" s="213"/>
      <c r="AC349" s="213"/>
      <c r="AD349" s="213"/>
      <c r="AE349" s="213"/>
      <c r="AF349" s="213"/>
      <c r="AG349" s="213" t="s">
        <v>150</v>
      </c>
      <c r="AH349" s="213"/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20"/>
      <c r="B350" s="221"/>
      <c r="C350" s="253" t="s">
        <v>430</v>
      </c>
      <c r="D350" s="223"/>
      <c r="E350" s="224"/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152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3" t="s">
        <v>180</v>
      </c>
      <c r="D351" s="223"/>
      <c r="E351" s="224"/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152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20"/>
      <c r="B352" s="221"/>
      <c r="C352" s="253" t="s">
        <v>431</v>
      </c>
      <c r="D352" s="223"/>
      <c r="E352" s="224">
        <v>10.8</v>
      </c>
      <c r="F352" s="222"/>
      <c r="G352" s="222"/>
      <c r="H352" s="222"/>
      <c r="I352" s="222"/>
      <c r="J352" s="222"/>
      <c r="K352" s="222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13"/>
      <c r="Z352" s="213"/>
      <c r="AA352" s="213"/>
      <c r="AB352" s="213"/>
      <c r="AC352" s="213"/>
      <c r="AD352" s="213"/>
      <c r="AE352" s="213"/>
      <c r="AF352" s="213"/>
      <c r="AG352" s="213" t="s">
        <v>152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20"/>
      <c r="B353" s="221"/>
      <c r="C353" s="253" t="s">
        <v>432</v>
      </c>
      <c r="D353" s="223"/>
      <c r="E353" s="224">
        <v>4.5</v>
      </c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3"/>
      <c r="Z353" s="213"/>
      <c r="AA353" s="213"/>
      <c r="AB353" s="213"/>
      <c r="AC353" s="213"/>
      <c r="AD353" s="213"/>
      <c r="AE353" s="213"/>
      <c r="AF353" s="213"/>
      <c r="AG353" s="213" t="s">
        <v>152</v>
      </c>
      <c r="AH353" s="213">
        <v>0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20"/>
      <c r="B354" s="221"/>
      <c r="C354" s="253" t="s">
        <v>397</v>
      </c>
      <c r="D354" s="223"/>
      <c r="E354" s="224">
        <v>0.8</v>
      </c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152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20"/>
      <c r="B355" s="221"/>
      <c r="C355" s="253" t="s">
        <v>175</v>
      </c>
      <c r="D355" s="223"/>
      <c r="E355" s="224"/>
      <c r="F355" s="222"/>
      <c r="G355" s="222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3"/>
      <c r="Z355" s="213"/>
      <c r="AA355" s="213"/>
      <c r="AB355" s="213"/>
      <c r="AC355" s="213"/>
      <c r="AD355" s="213"/>
      <c r="AE355" s="213"/>
      <c r="AF355" s="213"/>
      <c r="AG355" s="213" t="s">
        <v>152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3" t="s">
        <v>398</v>
      </c>
      <c r="D356" s="223"/>
      <c r="E356" s="224">
        <v>-0.9</v>
      </c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152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3" t="s">
        <v>406</v>
      </c>
      <c r="D357" s="223"/>
      <c r="E357" s="224">
        <v>-0.8</v>
      </c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152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20"/>
      <c r="B358" s="221"/>
      <c r="C358" s="253" t="s">
        <v>187</v>
      </c>
      <c r="D358" s="223"/>
      <c r="E358" s="224"/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3"/>
      <c r="Z358" s="213"/>
      <c r="AA358" s="213"/>
      <c r="AB358" s="213"/>
      <c r="AC358" s="213"/>
      <c r="AD358" s="213"/>
      <c r="AE358" s="213"/>
      <c r="AF358" s="213"/>
      <c r="AG358" s="213" t="s">
        <v>152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">
      <c r="A359" s="220"/>
      <c r="B359" s="221"/>
      <c r="C359" s="253" t="s">
        <v>433</v>
      </c>
      <c r="D359" s="223"/>
      <c r="E359" s="224">
        <v>6.18</v>
      </c>
      <c r="F359" s="222"/>
      <c r="G359" s="222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3"/>
      <c r="Z359" s="213"/>
      <c r="AA359" s="213"/>
      <c r="AB359" s="213"/>
      <c r="AC359" s="213"/>
      <c r="AD359" s="213"/>
      <c r="AE359" s="213"/>
      <c r="AF359" s="213"/>
      <c r="AG359" s="213" t="s">
        <v>152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3" t="s">
        <v>434</v>
      </c>
      <c r="D360" s="223"/>
      <c r="E360" s="224">
        <v>10.3</v>
      </c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152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3" t="s">
        <v>175</v>
      </c>
      <c r="D361" s="223"/>
      <c r="E361" s="224"/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152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20"/>
      <c r="B362" s="221"/>
      <c r="C362" s="253" t="s">
        <v>398</v>
      </c>
      <c r="D362" s="223"/>
      <c r="E362" s="224">
        <v>-0.9</v>
      </c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3"/>
      <c r="Z362" s="213"/>
      <c r="AA362" s="213"/>
      <c r="AB362" s="213"/>
      <c r="AC362" s="213"/>
      <c r="AD362" s="213"/>
      <c r="AE362" s="213"/>
      <c r="AF362" s="213"/>
      <c r="AG362" s="213" t="s">
        <v>152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32">
        <v>69</v>
      </c>
      <c r="B363" s="233" t="s">
        <v>437</v>
      </c>
      <c r="C363" s="252" t="s">
        <v>438</v>
      </c>
      <c r="D363" s="234" t="s">
        <v>146</v>
      </c>
      <c r="E363" s="235">
        <v>27.47</v>
      </c>
      <c r="F363" s="236"/>
      <c r="G363" s="237">
        <f>ROUND(E363*F363,2)</f>
        <v>0</v>
      </c>
      <c r="H363" s="236"/>
      <c r="I363" s="237">
        <f>ROUND(E363*H363,2)</f>
        <v>0</v>
      </c>
      <c r="J363" s="236"/>
      <c r="K363" s="237">
        <f>ROUND(E363*J363,2)</f>
        <v>0</v>
      </c>
      <c r="L363" s="237">
        <v>15</v>
      </c>
      <c r="M363" s="237">
        <f>G363*(1+L363/100)</f>
        <v>0</v>
      </c>
      <c r="N363" s="237">
        <v>1.0000000000000001E-5</v>
      </c>
      <c r="O363" s="237">
        <f>ROUND(E363*N363,2)</f>
        <v>0</v>
      </c>
      <c r="P363" s="237">
        <v>0</v>
      </c>
      <c r="Q363" s="237">
        <f>ROUND(E363*P363,2)</f>
        <v>0</v>
      </c>
      <c r="R363" s="237" t="s">
        <v>428</v>
      </c>
      <c r="S363" s="237" t="s">
        <v>148</v>
      </c>
      <c r="T363" s="238" t="s">
        <v>148</v>
      </c>
      <c r="U363" s="222">
        <v>0.34</v>
      </c>
      <c r="V363" s="222">
        <f>ROUND(E363*U363,2)</f>
        <v>9.34</v>
      </c>
      <c r="W363" s="222"/>
      <c r="X363" s="222" t="s">
        <v>149</v>
      </c>
      <c r="Y363" s="213"/>
      <c r="Z363" s="213"/>
      <c r="AA363" s="213"/>
      <c r="AB363" s="213"/>
      <c r="AC363" s="213"/>
      <c r="AD363" s="213"/>
      <c r="AE363" s="213"/>
      <c r="AF363" s="213"/>
      <c r="AG363" s="213" t="s">
        <v>150</v>
      </c>
      <c r="AH363" s="213"/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20"/>
      <c r="B364" s="221"/>
      <c r="C364" s="253" t="s">
        <v>430</v>
      </c>
      <c r="D364" s="223"/>
      <c r="E364" s="224"/>
      <c r="F364" s="222"/>
      <c r="G364" s="222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152</v>
      </c>
      <c r="AH364" s="213">
        <v>0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outlineLevel="1" x14ac:dyDescent="0.2">
      <c r="A365" s="220"/>
      <c r="B365" s="221"/>
      <c r="C365" s="253" t="s">
        <v>180</v>
      </c>
      <c r="D365" s="223"/>
      <c r="E365" s="224"/>
      <c r="F365" s="222"/>
      <c r="G365" s="222"/>
      <c r="H365" s="222"/>
      <c r="I365" s="222"/>
      <c r="J365" s="222"/>
      <c r="K365" s="222"/>
      <c r="L365" s="222"/>
      <c r="M365" s="222"/>
      <c r="N365" s="222"/>
      <c r="O365" s="222"/>
      <c r="P365" s="222"/>
      <c r="Q365" s="222"/>
      <c r="R365" s="222"/>
      <c r="S365" s="222"/>
      <c r="T365" s="222"/>
      <c r="U365" s="222"/>
      <c r="V365" s="222"/>
      <c r="W365" s="222"/>
      <c r="X365" s="222"/>
      <c r="Y365" s="213"/>
      <c r="Z365" s="213"/>
      <c r="AA365" s="213"/>
      <c r="AB365" s="213"/>
      <c r="AC365" s="213"/>
      <c r="AD365" s="213"/>
      <c r="AE365" s="213"/>
      <c r="AF365" s="213"/>
      <c r="AG365" s="213" t="s">
        <v>152</v>
      </c>
      <c r="AH365" s="213">
        <v>0</v>
      </c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20"/>
      <c r="B366" s="221"/>
      <c r="C366" s="253" t="s">
        <v>439</v>
      </c>
      <c r="D366" s="223"/>
      <c r="E366" s="224">
        <v>11.56</v>
      </c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152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3" t="s">
        <v>187</v>
      </c>
      <c r="D367" s="223"/>
      <c r="E367" s="224"/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152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20"/>
      <c r="B368" s="221"/>
      <c r="C368" s="253" t="s">
        <v>440</v>
      </c>
      <c r="D368" s="223"/>
      <c r="E368" s="224">
        <v>15.91</v>
      </c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152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ht="22.5" outlineLevel="1" x14ac:dyDescent="0.2">
      <c r="A369" s="232">
        <v>70</v>
      </c>
      <c r="B369" s="233" t="s">
        <v>441</v>
      </c>
      <c r="C369" s="252" t="s">
        <v>442</v>
      </c>
      <c r="D369" s="234" t="s">
        <v>246</v>
      </c>
      <c r="E369" s="235">
        <v>2.5</v>
      </c>
      <c r="F369" s="236"/>
      <c r="G369" s="237">
        <f>ROUND(E369*F369,2)</f>
        <v>0</v>
      </c>
      <c r="H369" s="236"/>
      <c r="I369" s="237">
        <f>ROUND(E369*H369,2)</f>
        <v>0</v>
      </c>
      <c r="J369" s="236"/>
      <c r="K369" s="237">
        <f>ROUND(E369*J369,2)</f>
        <v>0</v>
      </c>
      <c r="L369" s="237">
        <v>15</v>
      </c>
      <c r="M369" s="237">
        <f>G369*(1+L369/100)</f>
        <v>0</v>
      </c>
      <c r="N369" s="237">
        <v>2.5999999999999998E-4</v>
      </c>
      <c r="O369" s="237">
        <f>ROUND(E369*N369,2)</f>
        <v>0</v>
      </c>
      <c r="P369" s="237">
        <v>0</v>
      </c>
      <c r="Q369" s="237">
        <f>ROUND(E369*P369,2)</f>
        <v>0</v>
      </c>
      <c r="R369" s="237" t="s">
        <v>428</v>
      </c>
      <c r="S369" s="237" t="s">
        <v>148</v>
      </c>
      <c r="T369" s="238" t="s">
        <v>148</v>
      </c>
      <c r="U369" s="222">
        <v>0.15</v>
      </c>
      <c r="V369" s="222">
        <f>ROUND(E369*U369,2)</f>
        <v>0.38</v>
      </c>
      <c r="W369" s="222"/>
      <c r="X369" s="222" t="s">
        <v>149</v>
      </c>
      <c r="Y369" s="213"/>
      <c r="Z369" s="213"/>
      <c r="AA369" s="213"/>
      <c r="AB369" s="213"/>
      <c r="AC369" s="213"/>
      <c r="AD369" s="213"/>
      <c r="AE369" s="213"/>
      <c r="AF369" s="213"/>
      <c r="AG369" s="213" t="s">
        <v>150</v>
      </c>
      <c r="AH369" s="213"/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3" t="s">
        <v>337</v>
      </c>
      <c r="D370" s="223"/>
      <c r="E370" s="224"/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152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20"/>
      <c r="B371" s="221"/>
      <c r="C371" s="253" t="s">
        <v>443</v>
      </c>
      <c r="D371" s="223"/>
      <c r="E371" s="224">
        <v>1.6</v>
      </c>
      <c r="F371" s="222"/>
      <c r="G371" s="22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3"/>
      <c r="Z371" s="213"/>
      <c r="AA371" s="213"/>
      <c r="AB371" s="213"/>
      <c r="AC371" s="213"/>
      <c r="AD371" s="213"/>
      <c r="AE371" s="213"/>
      <c r="AF371" s="213"/>
      <c r="AG371" s="213" t="s">
        <v>152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20"/>
      <c r="B372" s="221"/>
      <c r="C372" s="253" t="s">
        <v>444</v>
      </c>
      <c r="D372" s="223"/>
      <c r="E372" s="224">
        <v>0.9</v>
      </c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152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32">
        <v>71</v>
      </c>
      <c r="B373" s="233" t="s">
        <v>445</v>
      </c>
      <c r="C373" s="252" t="s">
        <v>446</v>
      </c>
      <c r="D373" s="234" t="s">
        <v>0</v>
      </c>
      <c r="E373" s="235">
        <v>124.229</v>
      </c>
      <c r="F373" s="236"/>
      <c r="G373" s="237">
        <f>ROUND(E373*F373,2)</f>
        <v>0</v>
      </c>
      <c r="H373" s="236"/>
      <c r="I373" s="237">
        <f>ROUND(E373*H373,2)</f>
        <v>0</v>
      </c>
      <c r="J373" s="236"/>
      <c r="K373" s="237">
        <f>ROUND(E373*J373,2)</f>
        <v>0</v>
      </c>
      <c r="L373" s="237">
        <v>15</v>
      </c>
      <c r="M373" s="237">
        <f>G373*(1+L373/100)</f>
        <v>0</v>
      </c>
      <c r="N373" s="237">
        <v>0</v>
      </c>
      <c r="O373" s="237">
        <f>ROUND(E373*N373,2)</f>
        <v>0</v>
      </c>
      <c r="P373" s="237">
        <v>0</v>
      </c>
      <c r="Q373" s="237">
        <f>ROUND(E373*P373,2)</f>
        <v>0</v>
      </c>
      <c r="R373" s="237" t="s">
        <v>428</v>
      </c>
      <c r="S373" s="237" t="s">
        <v>148</v>
      </c>
      <c r="T373" s="238" t="s">
        <v>148</v>
      </c>
      <c r="U373" s="222">
        <v>0</v>
      </c>
      <c r="V373" s="222">
        <f>ROUND(E373*U373,2)</f>
        <v>0</v>
      </c>
      <c r="W373" s="222"/>
      <c r="X373" s="222" t="s">
        <v>149</v>
      </c>
      <c r="Y373" s="213"/>
      <c r="Z373" s="213"/>
      <c r="AA373" s="213"/>
      <c r="AB373" s="213"/>
      <c r="AC373" s="213"/>
      <c r="AD373" s="213"/>
      <c r="AE373" s="213"/>
      <c r="AF373" s="213"/>
      <c r="AG373" s="213" t="s">
        <v>150</v>
      </c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20"/>
      <c r="B374" s="221"/>
      <c r="C374" s="254" t="s">
        <v>370</v>
      </c>
      <c r="D374" s="240"/>
      <c r="E374" s="240"/>
      <c r="F374" s="240"/>
      <c r="G374" s="240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3"/>
      <c r="Z374" s="213"/>
      <c r="AA374" s="213"/>
      <c r="AB374" s="213"/>
      <c r="AC374" s="213"/>
      <c r="AD374" s="213"/>
      <c r="AE374" s="213"/>
      <c r="AF374" s="213"/>
      <c r="AG374" s="213" t="s">
        <v>157</v>
      </c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32">
        <v>72</v>
      </c>
      <c r="B375" s="233" t="s">
        <v>447</v>
      </c>
      <c r="C375" s="252" t="s">
        <v>448</v>
      </c>
      <c r="D375" s="234" t="s">
        <v>246</v>
      </c>
      <c r="E375" s="235">
        <v>29.98</v>
      </c>
      <c r="F375" s="236"/>
      <c r="G375" s="237">
        <f>ROUND(E375*F375,2)</f>
        <v>0</v>
      </c>
      <c r="H375" s="236"/>
      <c r="I375" s="237">
        <f>ROUND(E375*H375,2)</f>
        <v>0</v>
      </c>
      <c r="J375" s="236"/>
      <c r="K375" s="237">
        <f>ROUND(E375*J375,2)</f>
        <v>0</v>
      </c>
      <c r="L375" s="237">
        <v>15</v>
      </c>
      <c r="M375" s="237">
        <f>G375*(1+L375/100)</f>
        <v>0</v>
      </c>
      <c r="N375" s="237">
        <v>2.9999999999999997E-4</v>
      </c>
      <c r="O375" s="237">
        <f>ROUND(E375*N375,2)</f>
        <v>0.01</v>
      </c>
      <c r="P375" s="237">
        <v>0</v>
      </c>
      <c r="Q375" s="237">
        <f>ROUND(E375*P375,2)</f>
        <v>0</v>
      </c>
      <c r="R375" s="237" t="s">
        <v>211</v>
      </c>
      <c r="S375" s="237" t="s">
        <v>148</v>
      </c>
      <c r="T375" s="238" t="s">
        <v>148</v>
      </c>
      <c r="U375" s="222">
        <v>0</v>
      </c>
      <c r="V375" s="222">
        <f>ROUND(E375*U375,2)</f>
        <v>0</v>
      </c>
      <c r="W375" s="222"/>
      <c r="X375" s="222" t="s">
        <v>212</v>
      </c>
      <c r="Y375" s="213"/>
      <c r="Z375" s="213"/>
      <c r="AA375" s="213"/>
      <c r="AB375" s="213"/>
      <c r="AC375" s="213"/>
      <c r="AD375" s="213"/>
      <c r="AE375" s="213"/>
      <c r="AF375" s="213"/>
      <c r="AG375" s="213" t="s">
        <v>213</v>
      </c>
      <c r="AH375" s="213"/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/>
      <c r="B376" s="221"/>
      <c r="C376" s="253" t="s">
        <v>430</v>
      </c>
      <c r="D376" s="223"/>
      <c r="E376" s="224"/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152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20"/>
      <c r="B377" s="221"/>
      <c r="C377" s="253" t="s">
        <v>180</v>
      </c>
      <c r="D377" s="223"/>
      <c r="E377" s="224"/>
      <c r="F377" s="222"/>
      <c r="G377" s="222"/>
      <c r="H377" s="222"/>
      <c r="I377" s="222"/>
      <c r="J377" s="222"/>
      <c r="K377" s="222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13"/>
      <c r="Z377" s="213"/>
      <c r="AA377" s="213"/>
      <c r="AB377" s="213"/>
      <c r="AC377" s="213"/>
      <c r="AD377" s="213"/>
      <c r="AE377" s="213"/>
      <c r="AF377" s="213"/>
      <c r="AG377" s="213" t="s">
        <v>152</v>
      </c>
      <c r="AH377" s="213">
        <v>0</v>
      </c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3" t="s">
        <v>431</v>
      </c>
      <c r="D378" s="223"/>
      <c r="E378" s="224">
        <v>10.8</v>
      </c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152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20"/>
      <c r="B379" s="221"/>
      <c r="C379" s="253" t="s">
        <v>432</v>
      </c>
      <c r="D379" s="223"/>
      <c r="E379" s="224">
        <v>4.5</v>
      </c>
      <c r="F379" s="222"/>
      <c r="G379" s="222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152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20"/>
      <c r="B380" s="221"/>
      <c r="C380" s="253" t="s">
        <v>397</v>
      </c>
      <c r="D380" s="223"/>
      <c r="E380" s="224">
        <v>0.8</v>
      </c>
      <c r="F380" s="222"/>
      <c r="G380" s="222"/>
      <c r="H380" s="222"/>
      <c r="I380" s="222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13"/>
      <c r="Z380" s="213"/>
      <c r="AA380" s="213"/>
      <c r="AB380" s="213"/>
      <c r="AC380" s="213"/>
      <c r="AD380" s="213"/>
      <c r="AE380" s="213"/>
      <c r="AF380" s="213"/>
      <c r="AG380" s="213" t="s">
        <v>152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20"/>
      <c r="B381" s="221"/>
      <c r="C381" s="253" t="s">
        <v>175</v>
      </c>
      <c r="D381" s="223"/>
      <c r="E381" s="224"/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3"/>
      <c r="Z381" s="213"/>
      <c r="AA381" s="213"/>
      <c r="AB381" s="213"/>
      <c r="AC381" s="213"/>
      <c r="AD381" s="213"/>
      <c r="AE381" s="213"/>
      <c r="AF381" s="213"/>
      <c r="AG381" s="213" t="s">
        <v>152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20"/>
      <c r="B382" s="221"/>
      <c r="C382" s="253" t="s">
        <v>398</v>
      </c>
      <c r="D382" s="223"/>
      <c r="E382" s="224">
        <v>-0.9</v>
      </c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152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3" t="s">
        <v>406</v>
      </c>
      <c r="D383" s="223"/>
      <c r="E383" s="224">
        <v>-0.8</v>
      </c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152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3" t="s">
        <v>187</v>
      </c>
      <c r="D384" s="223"/>
      <c r="E384" s="224"/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152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">
      <c r="A385" s="220"/>
      <c r="B385" s="221"/>
      <c r="C385" s="253" t="s">
        <v>433</v>
      </c>
      <c r="D385" s="223"/>
      <c r="E385" s="224">
        <v>6.18</v>
      </c>
      <c r="F385" s="222"/>
      <c r="G385" s="222"/>
      <c r="H385" s="222"/>
      <c r="I385" s="222"/>
      <c r="J385" s="222"/>
      <c r="K385" s="222"/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13"/>
      <c r="Z385" s="213"/>
      <c r="AA385" s="213"/>
      <c r="AB385" s="213"/>
      <c r="AC385" s="213"/>
      <c r="AD385" s="213"/>
      <c r="AE385" s="213"/>
      <c r="AF385" s="213"/>
      <c r="AG385" s="213" t="s">
        <v>152</v>
      </c>
      <c r="AH385" s="213">
        <v>0</v>
      </c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20"/>
      <c r="B386" s="221"/>
      <c r="C386" s="253" t="s">
        <v>434</v>
      </c>
      <c r="D386" s="223"/>
      <c r="E386" s="224">
        <v>10.3</v>
      </c>
      <c r="F386" s="222"/>
      <c r="G386" s="222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3"/>
      <c r="Z386" s="213"/>
      <c r="AA386" s="213"/>
      <c r="AB386" s="213"/>
      <c r="AC386" s="213"/>
      <c r="AD386" s="213"/>
      <c r="AE386" s="213"/>
      <c r="AF386" s="213"/>
      <c r="AG386" s="213" t="s">
        <v>152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20"/>
      <c r="B387" s="221"/>
      <c r="C387" s="253" t="s">
        <v>175</v>
      </c>
      <c r="D387" s="223"/>
      <c r="E387" s="224"/>
      <c r="F387" s="222"/>
      <c r="G387" s="222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152</v>
      </c>
      <c r="AH387" s="213">
        <v>0</v>
      </c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20"/>
      <c r="B388" s="221"/>
      <c r="C388" s="253" t="s">
        <v>398</v>
      </c>
      <c r="D388" s="223"/>
      <c r="E388" s="224">
        <v>-0.9</v>
      </c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152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x14ac:dyDescent="0.2">
      <c r="A389" s="226" t="s">
        <v>142</v>
      </c>
      <c r="B389" s="227" t="s">
        <v>95</v>
      </c>
      <c r="C389" s="251" t="s">
        <v>96</v>
      </c>
      <c r="D389" s="228"/>
      <c r="E389" s="229"/>
      <c r="F389" s="230"/>
      <c r="G389" s="230">
        <f>SUMIF(AG390:AG429,"&lt;&gt;NOR",G390:G429)</f>
        <v>0</v>
      </c>
      <c r="H389" s="230"/>
      <c r="I389" s="230">
        <f>SUM(I390:I429)</f>
        <v>0</v>
      </c>
      <c r="J389" s="230"/>
      <c r="K389" s="230">
        <f>SUM(K390:K429)</f>
        <v>0</v>
      </c>
      <c r="L389" s="230"/>
      <c r="M389" s="230">
        <f>SUM(M390:M429)</f>
        <v>0</v>
      </c>
      <c r="N389" s="230"/>
      <c r="O389" s="230">
        <f>SUM(O390:O429)</f>
        <v>0.62</v>
      </c>
      <c r="P389" s="230"/>
      <c r="Q389" s="230">
        <f>SUM(Q390:Q429)</f>
        <v>0</v>
      </c>
      <c r="R389" s="230"/>
      <c r="S389" s="230"/>
      <c r="T389" s="231"/>
      <c r="U389" s="225"/>
      <c r="V389" s="225">
        <f>SUM(V390:V429)</f>
        <v>24.740000000000002</v>
      </c>
      <c r="W389" s="225"/>
      <c r="X389" s="225"/>
      <c r="AG389" t="s">
        <v>143</v>
      </c>
    </row>
    <row r="390" spans="1:60" outlineLevel="1" x14ac:dyDescent="0.2">
      <c r="A390" s="232">
        <v>73</v>
      </c>
      <c r="B390" s="233" t="s">
        <v>402</v>
      </c>
      <c r="C390" s="252" t="s">
        <v>403</v>
      </c>
      <c r="D390" s="234" t="s">
        <v>246</v>
      </c>
      <c r="E390" s="235">
        <v>13.68</v>
      </c>
      <c r="F390" s="236"/>
      <c r="G390" s="237">
        <f>ROUND(E390*F390,2)</f>
        <v>0</v>
      </c>
      <c r="H390" s="236"/>
      <c r="I390" s="237">
        <f>ROUND(E390*H390,2)</f>
        <v>0</v>
      </c>
      <c r="J390" s="236"/>
      <c r="K390" s="237">
        <f>ROUND(E390*J390,2)</f>
        <v>0</v>
      </c>
      <c r="L390" s="237">
        <v>15</v>
      </c>
      <c r="M390" s="237">
        <f>G390*(1+L390/100)</f>
        <v>0</v>
      </c>
      <c r="N390" s="237">
        <v>4.0000000000000003E-5</v>
      </c>
      <c r="O390" s="237">
        <f>ROUND(E390*N390,2)</f>
        <v>0</v>
      </c>
      <c r="P390" s="237">
        <v>0</v>
      </c>
      <c r="Q390" s="237">
        <f>ROUND(E390*P390,2)</f>
        <v>0</v>
      </c>
      <c r="R390" s="237" t="s">
        <v>388</v>
      </c>
      <c r="S390" s="237" t="s">
        <v>148</v>
      </c>
      <c r="T390" s="238" t="s">
        <v>148</v>
      </c>
      <c r="U390" s="222">
        <v>7.0000000000000007E-2</v>
      </c>
      <c r="V390" s="222">
        <f>ROUND(E390*U390,2)</f>
        <v>0.96</v>
      </c>
      <c r="W390" s="222"/>
      <c r="X390" s="222" t="s">
        <v>149</v>
      </c>
      <c r="Y390" s="213"/>
      <c r="Z390" s="213"/>
      <c r="AA390" s="213"/>
      <c r="AB390" s="213"/>
      <c r="AC390" s="213"/>
      <c r="AD390" s="213"/>
      <c r="AE390" s="213"/>
      <c r="AF390" s="213"/>
      <c r="AG390" s="213" t="s">
        <v>150</v>
      </c>
      <c r="AH390" s="213"/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20"/>
      <c r="B391" s="221"/>
      <c r="C391" s="255" t="s">
        <v>404</v>
      </c>
      <c r="D391" s="241"/>
      <c r="E391" s="241"/>
      <c r="F391" s="241"/>
      <c r="G391" s="241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3"/>
      <c r="Z391" s="213"/>
      <c r="AA391" s="213"/>
      <c r="AB391" s="213"/>
      <c r="AC391" s="213"/>
      <c r="AD391" s="213"/>
      <c r="AE391" s="213"/>
      <c r="AF391" s="213"/>
      <c r="AG391" s="213" t="s">
        <v>165</v>
      </c>
      <c r="AH391" s="213"/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20"/>
      <c r="B392" s="221"/>
      <c r="C392" s="253" t="s">
        <v>266</v>
      </c>
      <c r="D392" s="223"/>
      <c r="E392" s="224"/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152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3" t="s">
        <v>177</v>
      </c>
      <c r="D393" s="223"/>
      <c r="E393" s="224"/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152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20"/>
      <c r="B394" s="221"/>
      <c r="C394" s="253" t="s">
        <v>405</v>
      </c>
      <c r="D394" s="223"/>
      <c r="E394" s="224">
        <v>5.2</v>
      </c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152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">
      <c r="A395" s="220"/>
      <c r="B395" s="221"/>
      <c r="C395" s="253" t="s">
        <v>396</v>
      </c>
      <c r="D395" s="223"/>
      <c r="E395" s="224">
        <v>6.78</v>
      </c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3"/>
      <c r="Z395" s="213"/>
      <c r="AA395" s="213"/>
      <c r="AB395" s="213"/>
      <c r="AC395" s="213"/>
      <c r="AD395" s="213"/>
      <c r="AE395" s="213"/>
      <c r="AF395" s="213"/>
      <c r="AG395" s="213" t="s">
        <v>152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3" t="s">
        <v>449</v>
      </c>
      <c r="D396" s="223"/>
      <c r="E396" s="224"/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152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20"/>
      <c r="B397" s="221"/>
      <c r="C397" s="253" t="s">
        <v>450</v>
      </c>
      <c r="D397" s="223"/>
      <c r="E397" s="224">
        <v>2.5</v>
      </c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152</v>
      </c>
      <c r="AH397" s="213">
        <v>0</v>
      </c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3" t="s">
        <v>175</v>
      </c>
      <c r="D398" s="223"/>
      <c r="E398" s="224"/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152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20"/>
      <c r="B399" s="221"/>
      <c r="C399" s="253" t="s">
        <v>406</v>
      </c>
      <c r="D399" s="223"/>
      <c r="E399" s="224">
        <v>-0.8</v>
      </c>
      <c r="F399" s="222"/>
      <c r="G399" s="222"/>
      <c r="H399" s="222"/>
      <c r="I399" s="222"/>
      <c r="J399" s="222"/>
      <c r="K399" s="222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13"/>
      <c r="Z399" s="213"/>
      <c r="AA399" s="213"/>
      <c r="AB399" s="213"/>
      <c r="AC399" s="213"/>
      <c r="AD399" s="213"/>
      <c r="AE399" s="213"/>
      <c r="AF399" s="213"/>
      <c r="AG399" s="213" t="s">
        <v>152</v>
      </c>
      <c r="AH399" s="213">
        <v>0</v>
      </c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32">
        <v>74</v>
      </c>
      <c r="B400" s="233" t="s">
        <v>451</v>
      </c>
      <c r="C400" s="252" t="s">
        <v>452</v>
      </c>
      <c r="D400" s="234" t="s">
        <v>146</v>
      </c>
      <c r="E400" s="235">
        <v>23.582000000000001</v>
      </c>
      <c r="F400" s="236"/>
      <c r="G400" s="237">
        <f>ROUND(E400*F400,2)</f>
        <v>0</v>
      </c>
      <c r="H400" s="236"/>
      <c r="I400" s="237">
        <f>ROUND(E400*H400,2)</f>
        <v>0</v>
      </c>
      <c r="J400" s="236"/>
      <c r="K400" s="237">
        <f>ROUND(E400*J400,2)</f>
        <v>0</v>
      </c>
      <c r="L400" s="237">
        <v>15</v>
      </c>
      <c r="M400" s="237">
        <f>G400*(1+L400/100)</f>
        <v>0</v>
      </c>
      <c r="N400" s="237">
        <v>2.1000000000000001E-4</v>
      </c>
      <c r="O400" s="237">
        <f>ROUND(E400*N400,2)</f>
        <v>0</v>
      </c>
      <c r="P400" s="237">
        <v>0</v>
      </c>
      <c r="Q400" s="237">
        <f>ROUND(E400*P400,2)</f>
        <v>0</v>
      </c>
      <c r="R400" s="237" t="s">
        <v>388</v>
      </c>
      <c r="S400" s="237" t="s">
        <v>148</v>
      </c>
      <c r="T400" s="238" t="s">
        <v>148</v>
      </c>
      <c r="U400" s="222">
        <v>0.05</v>
      </c>
      <c r="V400" s="222">
        <f>ROUND(E400*U400,2)</f>
        <v>1.18</v>
      </c>
      <c r="W400" s="222"/>
      <c r="X400" s="222" t="s">
        <v>149</v>
      </c>
      <c r="Y400" s="213"/>
      <c r="Z400" s="213"/>
      <c r="AA400" s="213"/>
      <c r="AB400" s="213"/>
      <c r="AC400" s="213"/>
      <c r="AD400" s="213"/>
      <c r="AE400" s="213"/>
      <c r="AF400" s="213"/>
      <c r="AG400" s="213" t="s">
        <v>150</v>
      </c>
      <c r="AH400" s="213"/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20"/>
      <c r="B401" s="221"/>
      <c r="C401" s="255" t="s">
        <v>453</v>
      </c>
      <c r="D401" s="241"/>
      <c r="E401" s="241"/>
      <c r="F401" s="241"/>
      <c r="G401" s="241"/>
      <c r="H401" s="222"/>
      <c r="I401" s="222"/>
      <c r="J401" s="222"/>
      <c r="K401" s="222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13"/>
      <c r="Z401" s="213"/>
      <c r="AA401" s="213"/>
      <c r="AB401" s="213"/>
      <c r="AC401" s="213"/>
      <c r="AD401" s="213"/>
      <c r="AE401" s="213"/>
      <c r="AF401" s="213"/>
      <c r="AG401" s="213" t="s">
        <v>165</v>
      </c>
      <c r="AH401" s="213"/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3" t="s">
        <v>266</v>
      </c>
      <c r="D402" s="223"/>
      <c r="E402" s="224"/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152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20"/>
      <c r="B403" s="221"/>
      <c r="C403" s="253" t="s">
        <v>177</v>
      </c>
      <c r="D403" s="223"/>
      <c r="E403" s="224"/>
      <c r="F403" s="222"/>
      <c r="G403" s="222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152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20"/>
      <c r="B404" s="221"/>
      <c r="C404" s="253" t="s">
        <v>194</v>
      </c>
      <c r="D404" s="223"/>
      <c r="E404" s="224">
        <v>10.92</v>
      </c>
      <c r="F404" s="222"/>
      <c r="G404" s="222"/>
      <c r="H404" s="222"/>
      <c r="I404" s="222"/>
      <c r="J404" s="222"/>
      <c r="K404" s="222"/>
      <c r="L404" s="222"/>
      <c r="M404" s="222"/>
      <c r="N404" s="222"/>
      <c r="O404" s="222"/>
      <c r="P404" s="222"/>
      <c r="Q404" s="222"/>
      <c r="R404" s="222"/>
      <c r="S404" s="222"/>
      <c r="T404" s="222"/>
      <c r="U404" s="222"/>
      <c r="V404" s="222"/>
      <c r="W404" s="222"/>
      <c r="X404" s="222"/>
      <c r="Y404" s="213"/>
      <c r="Z404" s="213"/>
      <c r="AA404" s="213"/>
      <c r="AB404" s="213"/>
      <c r="AC404" s="213"/>
      <c r="AD404" s="213"/>
      <c r="AE404" s="213"/>
      <c r="AF404" s="213"/>
      <c r="AG404" s="213" t="s">
        <v>152</v>
      </c>
      <c r="AH404" s="213">
        <v>0</v>
      </c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20"/>
      <c r="B405" s="221"/>
      <c r="C405" s="253" t="s">
        <v>195</v>
      </c>
      <c r="D405" s="223"/>
      <c r="E405" s="224">
        <v>14.238</v>
      </c>
      <c r="F405" s="222"/>
      <c r="G405" s="222"/>
      <c r="H405" s="222"/>
      <c r="I405" s="222"/>
      <c r="J405" s="222"/>
      <c r="K405" s="222"/>
      <c r="L405" s="222"/>
      <c r="M405" s="222"/>
      <c r="N405" s="222"/>
      <c r="O405" s="222"/>
      <c r="P405" s="222"/>
      <c r="Q405" s="222"/>
      <c r="R405" s="222"/>
      <c r="S405" s="222"/>
      <c r="T405" s="222"/>
      <c r="U405" s="222"/>
      <c r="V405" s="222"/>
      <c r="W405" s="222"/>
      <c r="X405" s="222"/>
      <c r="Y405" s="213"/>
      <c r="Z405" s="213"/>
      <c r="AA405" s="213"/>
      <c r="AB405" s="213"/>
      <c r="AC405" s="213"/>
      <c r="AD405" s="213"/>
      <c r="AE405" s="213"/>
      <c r="AF405" s="213"/>
      <c r="AG405" s="213" t="s">
        <v>152</v>
      </c>
      <c r="AH405" s="213">
        <v>0</v>
      </c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3" t="s">
        <v>175</v>
      </c>
      <c r="D406" s="223"/>
      <c r="E406" s="224"/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152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20"/>
      <c r="B407" s="221"/>
      <c r="C407" s="253" t="s">
        <v>185</v>
      </c>
      <c r="D407" s="223"/>
      <c r="E407" s="224">
        <v>-1.5760000000000001</v>
      </c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152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ht="22.5" outlineLevel="1" x14ac:dyDescent="0.2">
      <c r="A408" s="232">
        <v>75</v>
      </c>
      <c r="B408" s="233" t="s">
        <v>454</v>
      </c>
      <c r="C408" s="252" t="s">
        <v>455</v>
      </c>
      <c r="D408" s="234" t="s">
        <v>146</v>
      </c>
      <c r="E408" s="235">
        <v>23.582000000000001</v>
      </c>
      <c r="F408" s="236"/>
      <c r="G408" s="237">
        <f>ROUND(E408*F408,2)</f>
        <v>0</v>
      </c>
      <c r="H408" s="236"/>
      <c r="I408" s="237">
        <f>ROUND(E408*H408,2)</f>
        <v>0</v>
      </c>
      <c r="J408" s="236"/>
      <c r="K408" s="237">
        <f>ROUND(E408*J408,2)</f>
        <v>0</v>
      </c>
      <c r="L408" s="237">
        <v>15</v>
      </c>
      <c r="M408" s="237">
        <f>G408*(1+L408/100)</f>
        <v>0</v>
      </c>
      <c r="N408" s="237">
        <v>5.2399999999999999E-3</v>
      </c>
      <c r="O408" s="237">
        <f>ROUND(E408*N408,2)</f>
        <v>0.12</v>
      </c>
      <c r="P408" s="237">
        <v>0</v>
      </c>
      <c r="Q408" s="237">
        <f>ROUND(E408*P408,2)</f>
        <v>0</v>
      </c>
      <c r="R408" s="237" t="s">
        <v>388</v>
      </c>
      <c r="S408" s="237" t="s">
        <v>148</v>
      </c>
      <c r="T408" s="238" t="s">
        <v>148</v>
      </c>
      <c r="U408" s="222">
        <v>0.95840000000000003</v>
      </c>
      <c r="V408" s="222">
        <f>ROUND(E408*U408,2)</f>
        <v>22.6</v>
      </c>
      <c r="W408" s="222"/>
      <c r="X408" s="222" t="s">
        <v>149</v>
      </c>
      <c r="Y408" s="213"/>
      <c r="Z408" s="213"/>
      <c r="AA408" s="213"/>
      <c r="AB408" s="213"/>
      <c r="AC408" s="213"/>
      <c r="AD408" s="213"/>
      <c r="AE408" s="213"/>
      <c r="AF408" s="213"/>
      <c r="AG408" s="213" t="s">
        <v>150</v>
      </c>
      <c r="AH408" s="213"/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3" t="s">
        <v>266</v>
      </c>
      <c r="D409" s="223"/>
      <c r="E409" s="224"/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152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20"/>
      <c r="B410" s="221"/>
      <c r="C410" s="253" t="s">
        <v>177</v>
      </c>
      <c r="D410" s="223"/>
      <c r="E410" s="224"/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152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20"/>
      <c r="B411" s="221"/>
      <c r="C411" s="253" t="s">
        <v>194</v>
      </c>
      <c r="D411" s="223"/>
      <c r="E411" s="224">
        <v>10.92</v>
      </c>
      <c r="F411" s="222"/>
      <c r="G411" s="222"/>
      <c r="H411" s="222"/>
      <c r="I411" s="222"/>
      <c r="J411" s="222"/>
      <c r="K411" s="222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13"/>
      <c r="Z411" s="213"/>
      <c r="AA411" s="213"/>
      <c r="AB411" s="213"/>
      <c r="AC411" s="213"/>
      <c r="AD411" s="213"/>
      <c r="AE411" s="213"/>
      <c r="AF411" s="213"/>
      <c r="AG411" s="213" t="s">
        <v>152</v>
      </c>
      <c r="AH411" s="213">
        <v>0</v>
      </c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20"/>
      <c r="B412" s="221"/>
      <c r="C412" s="253" t="s">
        <v>195</v>
      </c>
      <c r="D412" s="223"/>
      <c r="E412" s="224">
        <v>14.238</v>
      </c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152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20"/>
      <c r="B413" s="221"/>
      <c r="C413" s="253" t="s">
        <v>175</v>
      </c>
      <c r="D413" s="223"/>
      <c r="E413" s="224"/>
      <c r="F413" s="222"/>
      <c r="G413" s="222"/>
      <c r="H413" s="222"/>
      <c r="I413" s="222"/>
      <c r="J413" s="222"/>
      <c r="K413" s="222"/>
      <c r="L413" s="222"/>
      <c r="M413" s="222"/>
      <c r="N413" s="222"/>
      <c r="O413" s="222"/>
      <c r="P413" s="222"/>
      <c r="Q413" s="222"/>
      <c r="R413" s="222"/>
      <c r="S413" s="222"/>
      <c r="T413" s="222"/>
      <c r="U413" s="222"/>
      <c r="V413" s="222"/>
      <c r="W413" s="222"/>
      <c r="X413" s="222"/>
      <c r="Y413" s="213"/>
      <c r="Z413" s="213"/>
      <c r="AA413" s="213"/>
      <c r="AB413" s="213"/>
      <c r="AC413" s="213"/>
      <c r="AD413" s="213"/>
      <c r="AE413" s="213"/>
      <c r="AF413" s="213"/>
      <c r="AG413" s="213" t="s">
        <v>152</v>
      </c>
      <c r="AH413" s="213">
        <v>0</v>
      </c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20"/>
      <c r="B414" s="221"/>
      <c r="C414" s="253" t="s">
        <v>185</v>
      </c>
      <c r="D414" s="223"/>
      <c r="E414" s="224">
        <v>-1.5760000000000001</v>
      </c>
      <c r="F414" s="222"/>
      <c r="G414" s="222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152</v>
      </c>
      <c r="AH414" s="213">
        <v>0</v>
      </c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ht="22.5" outlineLevel="1" x14ac:dyDescent="0.2">
      <c r="A415" s="232">
        <v>76</v>
      </c>
      <c r="B415" s="233" t="s">
        <v>456</v>
      </c>
      <c r="C415" s="252" t="s">
        <v>457</v>
      </c>
      <c r="D415" s="234" t="s">
        <v>146</v>
      </c>
      <c r="E415" s="235">
        <v>23.582000000000001</v>
      </c>
      <c r="F415" s="236"/>
      <c r="G415" s="237">
        <f>ROUND(E415*F415,2)</f>
        <v>0</v>
      </c>
      <c r="H415" s="236"/>
      <c r="I415" s="237">
        <f>ROUND(E415*H415,2)</f>
        <v>0</v>
      </c>
      <c r="J415" s="236"/>
      <c r="K415" s="237">
        <f>ROUND(E415*J415,2)</f>
        <v>0</v>
      </c>
      <c r="L415" s="237">
        <v>15</v>
      </c>
      <c r="M415" s="237">
        <f>G415*(1+L415/100)</f>
        <v>0</v>
      </c>
      <c r="N415" s="237">
        <v>8.9999999999999998E-4</v>
      </c>
      <c r="O415" s="237">
        <f>ROUND(E415*N415,2)</f>
        <v>0.02</v>
      </c>
      <c r="P415" s="237">
        <v>0</v>
      </c>
      <c r="Q415" s="237">
        <f>ROUND(E415*P415,2)</f>
        <v>0</v>
      </c>
      <c r="R415" s="237" t="s">
        <v>388</v>
      </c>
      <c r="S415" s="237" t="s">
        <v>148</v>
      </c>
      <c r="T415" s="238" t="s">
        <v>148</v>
      </c>
      <c r="U415" s="222">
        <v>0</v>
      </c>
      <c r="V415" s="222">
        <f>ROUND(E415*U415,2)</f>
        <v>0</v>
      </c>
      <c r="W415" s="222"/>
      <c r="X415" s="222" t="s">
        <v>149</v>
      </c>
      <c r="Y415" s="213"/>
      <c r="Z415" s="213"/>
      <c r="AA415" s="213"/>
      <c r="AB415" s="213"/>
      <c r="AC415" s="213"/>
      <c r="AD415" s="213"/>
      <c r="AE415" s="213"/>
      <c r="AF415" s="213"/>
      <c r="AG415" s="213" t="s">
        <v>150</v>
      </c>
      <c r="AH415" s="213"/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3" t="s">
        <v>266</v>
      </c>
      <c r="D416" s="223"/>
      <c r="E416" s="224"/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152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20"/>
      <c r="B417" s="221"/>
      <c r="C417" s="253" t="s">
        <v>177</v>
      </c>
      <c r="D417" s="223"/>
      <c r="E417" s="224"/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152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1" x14ac:dyDescent="0.2">
      <c r="A418" s="220"/>
      <c r="B418" s="221"/>
      <c r="C418" s="253" t="s">
        <v>194</v>
      </c>
      <c r="D418" s="223"/>
      <c r="E418" s="224">
        <v>10.92</v>
      </c>
      <c r="F418" s="222"/>
      <c r="G418" s="222"/>
      <c r="H418" s="222"/>
      <c r="I418" s="222"/>
      <c r="J418" s="222"/>
      <c r="K418" s="222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13"/>
      <c r="Z418" s="213"/>
      <c r="AA418" s="213"/>
      <c r="AB418" s="213"/>
      <c r="AC418" s="213"/>
      <c r="AD418" s="213"/>
      <c r="AE418" s="213"/>
      <c r="AF418" s="213"/>
      <c r="AG418" s="213" t="s">
        <v>152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3" t="s">
        <v>195</v>
      </c>
      <c r="D419" s="223"/>
      <c r="E419" s="224">
        <v>14.238</v>
      </c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152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20"/>
      <c r="B420" s="221"/>
      <c r="C420" s="253" t="s">
        <v>175</v>
      </c>
      <c r="D420" s="223"/>
      <c r="E420" s="224"/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152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20"/>
      <c r="B421" s="221"/>
      <c r="C421" s="253" t="s">
        <v>185</v>
      </c>
      <c r="D421" s="223"/>
      <c r="E421" s="224">
        <v>-1.5760000000000001</v>
      </c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152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43">
        <v>77</v>
      </c>
      <c r="B422" s="244" t="s">
        <v>458</v>
      </c>
      <c r="C422" s="257" t="s">
        <v>459</v>
      </c>
      <c r="D422" s="245" t="s">
        <v>0</v>
      </c>
      <c r="E422" s="246">
        <v>320.96499999999997</v>
      </c>
      <c r="F422" s="247"/>
      <c r="G422" s="248">
        <f>ROUND(E422*F422,2)</f>
        <v>0</v>
      </c>
      <c r="H422" s="247"/>
      <c r="I422" s="248">
        <f>ROUND(E422*H422,2)</f>
        <v>0</v>
      </c>
      <c r="J422" s="247"/>
      <c r="K422" s="248">
        <f>ROUND(E422*J422,2)</f>
        <v>0</v>
      </c>
      <c r="L422" s="248">
        <v>15</v>
      </c>
      <c r="M422" s="248">
        <f>G422*(1+L422/100)</f>
        <v>0</v>
      </c>
      <c r="N422" s="248">
        <v>0</v>
      </c>
      <c r="O422" s="248">
        <f>ROUND(E422*N422,2)</f>
        <v>0</v>
      </c>
      <c r="P422" s="248">
        <v>0</v>
      </c>
      <c r="Q422" s="248">
        <f>ROUND(E422*P422,2)</f>
        <v>0</v>
      </c>
      <c r="R422" s="248" t="s">
        <v>388</v>
      </c>
      <c r="S422" s="248" t="s">
        <v>148</v>
      </c>
      <c r="T422" s="249" t="s">
        <v>148</v>
      </c>
      <c r="U422" s="222">
        <v>0</v>
      </c>
      <c r="V422" s="222">
        <f>ROUND(E422*U422,2)</f>
        <v>0</v>
      </c>
      <c r="W422" s="222"/>
      <c r="X422" s="222" t="s">
        <v>149</v>
      </c>
      <c r="Y422" s="213"/>
      <c r="Z422" s="213"/>
      <c r="AA422" s="213"/>
      <c r="AB422" s="213"/>
      <c r="AC422" s="213"/>
      <c r="AD422" s="213"/>
      <c r="AE422" s="213"/>
      <c r="AF422" s="213"/>
      <c r="AG422" s="213" t="s">
        <v>150</v>
      </c>
      <c r="AH422" s="213"/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ht="22.5" outlineLevel="1" x14ac:dyDescent="0.2">
      <c r="A423" s="232">
        <v>78</v>
      </c>
      <c r="B423" s="233" t="s">
        <v>460</v>
      </c>
      <c r="C423" s="252" t="s">
        <v>461</v>
      </c>
      <c r="D423" s="234" t="s">
        <v>146</v>
      </c>
      <c r="E423" s="235">
        <v>26.097799999999999</v>
      </c>
      <c r="F423" s="236"/>
      <c r="G423" s="237">
        <f>ROUND(E423*F423,2)</f>
        <v>0</v>
      </c>
      <c r="H423" s="236"/>
      <c r="I423" s="237">
        <f>ROUND(E423*H423,2)</f>
        <v>0</v>
      </c>
      <c r="J423" s="236"/>
      <c r="K423" s="237">
        <f>ROUND(E423*J423,2)</f>
        <v>0</v>
      </c>
      <c r="L423" s="237">
        <v>15</v>
      </c>
      <c r="M423" s="237">
        <f>G423*(1+L423/100)</f>
        <v>0</v>
      </c>
      <c r="N423" s="237">
        <v>1.8499999999999999E-2</v>
      </c>
      <c r="O423" s="237">
        <f>ROUND(E423*N423,2)</f>
        <v>0.48</v>
      </c>
      <c r="P423" s="237">
        <v>0</v>
      </c>
      <c r="Q423" s="237">
        <f>ROUND(E423*P423,2)</f>
        <v>0</v>
      </c>
      <c r="R423" s="237" t="s">
        <v>211</v>
      </c>
      <c r="S423" s="237" t="s">
        <v>148</v>
      </c>
      <c r="T423" s="238" t="s">
        <v>148</v>
      </c>
      <c r="U423" s="222">
        <v>0</v>
      </c>
      <c r="V423" s="222">
        <f>ROUND(E423*U423,2)</f>
        <v>0</v>
      </c>
      <c r="W423" s="222"/>
      <c r="X423" s="222" t="s">
        <v>212</v>
      </c>
      <c r="Y423" s="213"/>
      <c r="Z423" s="213"/>
      <c r="AA423" s="213"/>
      <c r="AB423" s="213"/>
      <c r="AC423" s="213"/>
      <c r="AD423" s="213"/>
      <c r="AE423" s="213"/>
      <c r="AF423" s="213"/>
      <c r="AG423" s="213" t="s">
        <v>213</v>
      </c>
      <c r="AH423" s="213"/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1" x14ac:dyDescent="0.2">
      <c r="A424" s="220"/>
      <c r="B424" s="221"/>
      <c r="C424" s="253" t="s">
        <v>266</v>
      </c>
      <c r="D424" s="223"/>
      <c r="E424" s="224"/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3"/>
      <c r="Z424" s="213"/>
      <c r="AA424" s="213"/>
      <c r="AB424" s="213"/>
      <c r="AC424" s="213"/>
      <c r="AD424" s="213"/>
      <c r="AE424" s="213"/>
      <c r="AF424" s="213"/>
      <c r="AG424" s="213" t="s">
        <v>152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">
      <c r="A425" s="220"/>
      <c r="B425" s="221"/>
      <c r="C425" s="253" t="s">
        <v>177</v>
      </c>
      <c r="D425" s="223"/>
      <c r="E425" s="224"/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3"/>
      <c r="Z425" s="213"/>
      <c r="AA425" s="213"/>
      <c r="AB425" s="213"/>
      <c r="AC425" s="213"/>
      <c r="AD425" s="213"/>
      <c r="AE425" s="213"/>
      <c r="AF425" s="213"/>
      <c r="AG425" s="213" t="s">
        <v>152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">
      <c r="A426" s="220"/>
      <c r="B426" s="221"/>
      <c r="C426" s="253" t="s">
        <v>462</v>
      </c>
      <c r="D426" s="223"/>
      <c r="E426" s="224">
        <v>12.012</v>
      </c>
      <c r="F426" s="222"/>
      <c r="G426" s="222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3"/>
      <c r="Z426" s="213"/>
      <c r="AA426" s="213"/>
      <c r="AB426" s="213"/>
      <c r="AC426" s="213"/>
      <c r="AD426" s="213"/>
      <c r="AE426" s="213"/>
      <c r="AF426" s="213"/>
      <c r="AG426" s="213" t="s">
        <v>152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">
      <c r="A427" s="220"/>
      <c r="B427" s="221"/>
      <c r="C427" s="253" t="s">
        <v>463</v>
      </c>
      <c r="D427" s="223"/>
      <c r="E427" s="224">
        <v>15.661799999999999</v>
      </c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3"/>
      <c r="Z427" s="213"/>
      <c r="AA427" s="213"/>
      <c r="AB427" s="213"/>
      <c r="AC427" s="213"/>
      <c r="AD427" s="213"/>
      <c r="AE427" s="213"/>
      <c r="AF427" s="213"/>
      <c r="AG427" s="213" t="s">
        <v>152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3" t="s">
        <v>175</v>
      </c>
      <c r="D428" s="223"/>
      <c r="E428" s="224"/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152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20"/>
      <c r="B429" s="221"/>
      <c r="C429" s="253" t="s">
        <v>185</v>
      </c>
      <c r="D429" s="223"/>
      <c r="E429" s="224">
        <v>-1.5760000000000001</v>
      </c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152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x14ac:dyDescent="0.2">
      <c r="A430" s="226" t="s">
        <v>142</v>
      </c>
      <c r="B430" s="227" t="s">
        <v>97</v>
      </c>
      <c r="C430" s="251" t="s">
        <v>98</v>
      </c>
      <c r="D430" s="228"/>
      <c r="E430" s="229"/>
      <c r="F430" s="230"/>
      <c r="G430" s="230">
        <f>SUMIF(AG431:AG443,"&lt;&gt;NOR",G431:G443)</f>
        <v>0</v>
      </c>
      <c r="H430" s="230"/>
      <c r="I430" s="230">
        <f>SUM(I431:I443)</f>
        <v>0</v>
      </c>
      <c r="J430" s="230"/>
      <c r="K430" s="230">
        <f>SUM(K431:K443)</f>
        <v>0</v>
      </c>
      <c r="L430" s="230"/>
      <c r="M430" s="230">
        <f>SUM(M431:M443)</f>
        <v>0</v>
      </c>
      <c r="N430" s="230"/>
      <c r="O430" s="230">
        <f>SUM(O431:O443)</f>
        <v>0.01</v>
      </c>
      <c r="P430" s="230"/>
      <c r="Q430" s="230">
        <f>SUM(Q431:Q443)</f>
        <v>0</v>
      </c>
      <c r="R430" s="230"/>
      <c r="S430" s="230"/>
      <c r="T430" s="231"/>
      <c r="U430" s="225"/>
      <c r="V430" s="225">
        <f>SUM(V431:V443)</f>
        <v>14.75</v>
      </c>
      <c r="W430" s="225"/>
      <c r="X430" s="225"/>
      <c r="AG430" t="s">
        <v>143</v>
      </c>
    </row>
    <row r="431" spans="1:60" outlineLevel="1" x14ac:dyDescent="0.2">
      <c r="A431" s="232">
        <v>79</v>
      </c>
      <c r="B431" s="233" t="s">
        <v>464</v>
      </c>
      <c r="C431" s="252" t="s">
        <v>465</v>
      </c>
      <c r="D431" s="234" t="s">
        <v>146</v>
      </c>
      <c r="E431" s="235">
        <v>0.72599999999999998</v>
      </c>
      <c r="F431" s="236"/>
      <c r="G431" s="237">
        <f>ROUND(E431*F431,2)</f>
        <v>0</v>
      </c>
      <c r="H431" s="236"/>
      <c r="I431" s="237">
        <f>ROUND(E431*H431,2)</f>
        <v>0</v>
      </c>
      <c r="J431" s="236"/>
      <c r="K431" s="237">
        <f>ROUND(E431*J431,2)</f>
        <v>0</v>
      </c>
      <c r="L431" s="237">
        <v>15</v>
      </c>
      <c r="M431" s="237">
        <f>G431*(1+L431/100)</f>
        <v>0</v>
      </c>
      <c r="N431" s="237">
        <v>2.7999999999999998E-4</v>
      </c>
      <c r="O431" s="237">
        <f>ROUND(E431*N431,2)</f>
        <v>0</v>
      </c>
      <c r="P431" s="237">
        <v>0</v>
      </c>
      <c r="Q431" s="237">
        <f>ROUND(E431*P431,2)</f>
        <v>0</v>
      </c>
      <c r="R431" s="237" t="s">
        <v>466</v>
      </c>
      <c r="S431" s="237" t="s">
        <v>148</v>
      </c>
      <c r="T431" s="238" t="s">
        <v>148</v>
      </c>
      <c r="U431" s="222">
        <v>0.307</v>
      </c>
      <c r="V431" s="222">
        <f>ROUND(E431*U431,2)</f>
        <v>0.22</v>
      </c>
      <c r="W431" s="222"/>
      <c r="X431" s="222" t="s">
        <v>149</v>
      </c>
      <c r="Y431" s="213"/>
      <c r="Z431" s="213"/>
      <c r="AA431" s="213"/>
      <c r="AB431" s="213"/>
      <c r="AC431" s="213"/>
      <c r="AD431" s="213"/>
      <c r="AE431" s="213"/>
      <c r="AF431" s="213"/>
      <c r="AG431" s="213" t="s">
        <v>150</v>
      </c>
      <c r="AH431" s="213"/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20"/>
      <c r="B432" s="221"/>
      <c r="C432" s="255" t="s">
        <v>467</v>
      </c>
      <c r="D432" s="241"/>
      <c r="E432" s="241"/>
      <c r="F432" s="241"/>
      <c r="G432" s="241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3"/>
      <c r="Z432" s="213"/>
      <c r="AA432" s="213"/>
      <c r="AB432" s="213"/>
      <c r="AC432" s="213"/>
      <c r="AD432" s="213"/>
      <c r="AE432" s="213"/>
      <c r="AF432" s="213"/>
      <c r="AG432" s="213" t="s">
        <v>165</v>
      </c>
      <c r="AH432" s="213"/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20"/>
      <c r="B433" s="221"/>
      <c r="C433" s="253" t="s">
        <v>207</v>
      </c>
      <c r="D433" s="223"/>
      <c r="E433" s="224"/>
      <c r="F433" s="222"/>
      <c r="G433" s="222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3"/>
      <c r="Z433" s="213"/>
      <c r="AA433" s="213"/>
      <c r="AB433" s="213"/>
      <c r="AC433" s="213"/>
      <c r="AD433" s="213"/>
      <c r="AE433" s="213"/>
      <c r="AF433" s="213"/>
      <c r="AG433" s="213" t="s">
        <v>152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20"/>
      <c r="B434" s="221"/>
      <c r="C434" s="253" t="s">
        <v>468</v>
      </c>
      <c r="D434" s="223"/>
      <c r="E434" s="224">
        <v>0.13500000000000001</v>
      </c>
      <c r="F434" s="222"/>
      <c r="G434" s="222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152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20"/>
      <c r="B435" s="221"/>
      <c r="C435" s="253" t="s">
        <v>469</v>
      </c>
      <c r="D435" s="223"/>
      <c r="E435" s="224">
        <v>0.59099999999999997</v>
      </c>
      <c r="F435" s="222"/>
      <c r="G435" s="222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3"/>
      <c r="Z435" s="213"/>
      <c r="AA435" s="213"/>
      <c r="AB435" s="213"/>
      <c r="AC435" s="213"/>
      <c r="AD435" s="213"/>
      <c r="AE435" s="213"/>
      <c r="AF435" s="213"/>
      <c r="AG435" s="213" t="s">
        <v>152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32">
        <v>80</v>
      </c>
      <c r="B436" s="233" t="s">
        <v>470</v>
      </c>
      <c r="C436" s="252" t="s">
        <v>471</v>
      </c>
      <c r="D436" s="234" t="s">
        <v>146</v>
      </c>
      <c r="E436" s="235">
        <v>27.47</v>
      </c>
      <c r="F436" s="236"/>
      <c r="G436" s="237">
        <f>ROUND(E436*F436,2)</f>
        <v>0</v>
      </c>
      <c r="H436" s="236"/>
      <c r="I436" s="237">
        <f>ROUND(E436*H436,2)</f>
        <v>0</v>
      </c>
      <c r="J436" s="236"/>
      <c r="K436" s="237">
        <f>ROUND(E436*J436,2)</f>
        <v>0</v>
      </c>
      <c r="L436" s="237">
        <v>15</v>
      </c>
      <c r="M436" s="237">
        <f>G436*(1+L436/100)</f>
        <v>0</v>
      </c>
      <c r="N436" s="237">
        <v>3.4000000000000002E-4</v>
      </c>
      <c r="O436" s="237">
        <f>ROUND(E436*N436,2)</f>
        <v>0.01</v>
      </c>
      <c r="P436" s="237">
        <v>0</v>
      </c>
      <c r="Q436" s="237">
        <f>ROUND(E436*P436,2)</f>
        <v>0</v>
      </c>
      <c r="R436" s="237" t="s">
        <v>466</v>
      </c>
      <c r="S436" s="237" t="s">
        <v>148</v>
      </c>
      <c r="T436" s="238" t="s">
        <v>148</v>
      </c>
      <c r="U436" s="222">
        <v>0.52900000000000003</v>
      </c>
      <c r="V436" s="222">
        <f>ROUND(E436*U436,2)</f>
        <v>14.53</v>
      </c>
      <c r="W436" s="222"/>
      <c r="X436" s="222" t="s">
        <v>149</v>
      </c>
      <c r="Y436" s="213"/>
      <c r="Z436" s="213"/>
      <c r="AA436" s="213"/>
      <c r="AB436" s="213"/>
      <c r="AC436" s="213"/>
      <c r="AD436" s="213"/>
      <c r="AE436" s="213"/>
      <c r="AF436" s="213"/>
      <c r="AG436" s="213" t="s">
        <v>150</v>
      </c>
      <c r="AH436" s="213"/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ht="22.5" outlineLevel="1" x14ac:dyDescent="0.2">
      <c r="A437" s="220"/>
      <c r="B437" s="221"/>
      <c r="C437" s="254" t="s">
        <v>472</v>
      </c>
      <c r="D437" s="240"/>
      <c r="E437" s="240"/>
      <c r="F437" s="240"/>
      <c r="G437" s="240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157</v>
      </c>
      <c r="AH437" s="213"/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39" t="str">
        <f>C437</f>
        <v>dveří vícevýplňových (profilovaných) a žaluziových nebo oken dvoudílných tříkřídlových a vícekřídlových a oken třídílných a vícedílných nebo vestavěného nábytku</v>
      </c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">
      <c r="A438" s="220"/>
      <c r="B438" s="221"/>
      <c r="C438" s="256" t="s">
        <v>473</v>
      </c>
      <c r="D438" s="242"/>
      <c r="E438" s="242"/>
      <c r="F438" s="242"/>
      <c r="G438" s="242"/>
      <c r="H438" s="222"/>
      <c r="I438" s="222"/>
      <c r="J438" s="222"/>
      <c r="K438" s="222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13"/>
      <c r="Z438" s="213"/>
      <c r="AA438" s="213"/>
      <c r="AB438" s="213"/>
      <c r="AC438" s="213"/>
      <c r="AD438" s="213"/>
      <c r="AE438" s="213"/>
      <c r="AF438" s="213"/>
      <c r="AG438" s="213" t="s">
        <v>165</v>
      </c>
      <c r="AH438" s="213"/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20"/>
      <c r="B439" s="221"/>
      <c r="C439" s="253" t="s">
        <v>430</v>
      </c>
      <c r="D439" s="223"/>
      <c r="E439" s="224"/>
      <c r="F439" s="222"/>
      <c r="G439" s="222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3"/>
      <c r="Z439" s="213"/>
      <c r="AA439" s="213"/>
      <c r="AB439" s="213"/>
      <c r="AC439" s="213"/>
      <c r="AD439" s="213"/>
      <c r="AE439" s="213"/>
      <c r="AF439" s="213"/>
      <c r="AG439" s="213" t="s">
        <v>152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">
      <c r="A440" s="220"/>
      <c r="B440" s="221"/>
      <c r="C440" s="253" t="s">
        <v>180</v>
      </c>
      <c r="D440" s="223"/>
      <c r="E440" s="224"/>
      <c r="F440" s="222"/>
      <c r="G440" s="222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152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3" t="s">
        <v>439</v>
      </c>
      <c r="D441" s="223"/>
      <c r="E441" s="224">
        <v>11.56</v>
      </c>
      <c r="F441" s="222"/>
      <c r="G441" s="22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152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20"/>
      <c r="B442" s="221"/>
      <c r="C442" s="253" t="s">
        <v>187</v>
      </c>
      <c r="D442" s="223"/>
      <c r="E442" s="224"/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152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3" t="s">
        <v>440</v>
      </c>
      <c r="D443" s="223"/>
      <c r="E443" s="224">
        <v>15.91</v>
      </c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152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x14ac:dyDescent="0.2">
      <c r="A444" s="226" t="s">
        <v>142</v>
      </c>
      <c r="B444" s="227" t="s">
        <v>99</v>
      </c>
      <c r="C444" s="251" t="s">
        <v>100</v>
      </c>
      <c r="D444" s="228"/>
      <c r="E444" s="229"/>
      <c r="F444" s="230"/>
      <c r="G444" s="230">
        <f>SUMIF(AG445:AG574,"&lt;&gt;NOR",G445:G574)</f>
        <v>0</v>
      </c>
      <c r="H444" s="230"/>
      <c r="I444" s="230">
        <f>SUM(I445:I574)</f>
        <v>0</v>
      </c>
      <c r="J444" s="230"/>
      <c r="K444" s="230">
        <f>SUM(K445:K574)</f>
        <v>0</v>
      </c>
      <c r="L444" s="230"/>
      <c r="M444" s="230">
        <f>SUM(M445:M574)</f>
        <v>0</v>
      </c>
      <c r="N444" s="230"/>
      <c r="O444" s="230">
        <f>SUM(O445:O574)</f>
        <v>0.04</v>
      </c>
      <c r="P444" s="230"/>
      <c r="Q444" s="230">
        <f>SUM(Q445:Q574)</f>
        <v>0</v>
      </c>
      <c r="R444" s="230"/>
      <c r="S444" s="230"/>
      <c r="T444" s="231"/>
      <c r="U444" s="225"/>
      <c r="V444" s="225">
        <f>SUM(V445:V574)</f>
        <v>36.520000000000003</v>
      </c>
      <c r="W444" s="225"/>
      <c r="X444" s="225"/>
      <c r="AG444" t="s">
        <v>143</v>
      </c>
    </row>
    <row r="445" spans="1:60" outlineLevel="1" x14ac:dyDescent="0.2">
      <c r="A445" s="232">
        <v>81</v>
      </c>
      <c r="B445" s="233" t="s">
        <v>474</v>
      </c>
      <c r="C445" s="252" t="s">
        <v>475</v>
      </c>
      <c r="D445" s="234" t="s">
        <v>146</v>
      </c>
      <c r="E445" s="235">
        <v>194.3339</v>
      </c>
      <c r="F445" s="236"/>
      <c r="G445" s="237">
        <f>ROUND(E445*F445,2)</f>
        <v>0</v>
      </c>
      <c r="H445" s="236"/>
      <c r="I445" s="237">
        <f>ROUND(E445*H445,2)</f>
        <v>0</v>
      </c>
      <c r="J445" s="236"/>
      <c r="K445" s="237">
        <f>ROUND(E445*J445,2)</f>
        <v>0</v>
      </c>
      <c r="L445" s="237">
        <v>15</v>
      </c>
      <c r="M445" s="237">
        <f>G445*(1+L445/100)</f>
        <v>0</v>
      </c>
      <c r="N445" s="237">
        <v>0</v>
      </c>
      <c r="O445" s="237">
        <f>ROUND(E445*N445,2)</f>
        <v>0</v>
      </c>
      <c r="P445" s="237">
        <v>0</v>
      </c>
      <c r="Q445" s="237">
        <f>ROUND(E445*P445,2)</f>
        <v>0</v>
      </c>
      <c r="R445" s="237" t="s">
        <v>476</v>
      </c>
      <c r="S445" s="237" t="s">
        <v>148</v>
      </c>
      <c r="T445" s="238" t="s">
        <v>148</v>
      </c>
      <c r="U445" s="222">
        <v>6.9709999999999994E-2</v>
      </c>
      <c r="V445" s="222">
        <f>ROUND(E445*U445,2)</f>
        <v>13.55</v>
      </c>
      <c r="W445" s="222"/>
      <c r="X445" s="222" t="s">
        <v>149</v>
      </c>
      <c r="Y445" s="213"/>
      <c r="Z445" s="213"/>
      <c r="AA445" s="213"/>
      <c r="AB445" s="213"/>
      <c r="AC445" s="213"/>
      <c r="AD445" s="213"/>
      <c r="AE445" s="213"/>
      <c r="AF445" s="213"/>
      <c r="AG445" s="213" t="s">
        <v>150</v>
      </c>
      <c r="AH445" s="213"/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outlineLevel="1" x14ac:dyDescent="0.2">
      <c r="A446" s="220"/>
      <c r="B446" s="221"/>
      <c r="C446" s="253" t="s">
        <v>477</v>
      </c>
      <c r="D446" s="223"/>
      <c r="E446" s="224"/>
      <c r="F446" s="222"/>
      <c r="G446" s="222"/>
      <c r="H446" s="222"/>
      <c r="I446" s="222"/>
      <c r="J446" s="222"/>
      <c r="K446" s="222"/>
      <c r="L446" s="222"/>
      <c r="M446" s="222"/>
      <c r="N446" s="222"/>
      <c r="O446" s="222"/>
      <c r="P446" s="222"/>
      <c r="Q446" s="222"/>
      <c r="R446" s="222"/>
      <c r="S446" s="222"/>
      <c r="T446" s="222"/>
      <c r="U446" s="222"/>
      <c r="V446" s="222"/>
      <c r="W446" s="222"/>
      <c r="X446" s="222"/>
      <c r="Y446" s="213"/>
      <c r="Z446" s="213"/>
      <c r="AA446" s="213"/>
      <c r="AB446" s="213"/>
      <c r="AC446" s="213"/>
      <c r="AD446" s="213"/>
      <c r="AE446" s="213"/>
      <c r="AF446" s="213"/>
      <c r="AG446" s="213" t="s">
        <v>152</v>
      </c>
      <c r="AH446" s="213">
        <v>0</v>
      </c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3" t="s">
        <v>169</v>
      </c>
      <c r="D447" s="223"/>
      <c r="E447" s="224"/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152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20"/>
      <c r="B448" s="221"/>
      <c r="C448" s="253" t="s">
        <v>170</v>
      </c>
      <c r="D448" s="223"/>
      <c r="E448" s="224">
        <v>21.018000000000001</v>
      </c>
      <c r="F448" s="222"/>
      <c r="G448" s="222"/>
      <c r="H448" s="222"/>
      <c r="I448" s="222"/>
      <c r="J448" s="222"/>
      <c r="K448" s="222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13"/>
      <c r="Z448" s="213"/>
      <c r="AA448" s="213"/>
      <c r="AB448" s="213"/>
      <c r="AC448" s="213"/>
      <c r="AD448" s="213"/>
      <c r="AE448" s="213"/>
      <c r="AF448" s="213"/>
      <c r="AG448" s="213" t="s">
        <v>152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1" x14ac:dyDescent="0.2">
      <c r="A449" s="220"/>
      <c r="B449" s="221"/>
      <c r="C449" s="253" t="s">
        <v>171</v>
      </c>
      <c r="D449" s="223"/>
      <c r="E449" s="224">
        <v>7.8120000000000003</v>
      </c>
      <c r="F449" s="222"/>
      <c r="G449" s="222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3"/>
      <c r="Z449" s="213"/>
      <c r="AA449" s="213"/>
      <c r="AB449" s="213"/>
      <c r="AC449" s="213"/>
      <c r="AD449" s="213"/>
      <c r="AE449" s="213"/>
      <c r="AF449" s="213"/>
      <c r="AG449" s="213" t="s">
        <v>152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20"/>
      <c r="B450" s="221"/>
      <c r="C450" s="253" t="s">
        <v>172</v>
      </c>
      <c r="D450" s="223"/>
      <c r="E450" s="224"/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152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">
      <c r="A451" s="220"/>
      <c r="B451" s="221"/>
      <c r="C451" s="253" t="s">
        <v>173</v>
      </c>
      <c r="D451" s="223"/>
      <c r="E451" s="224">
        <v>0.4</v>
      </c>
      <c r="F451" s="222"/>
      <c r="G451" s="222"/>
      <c r="H451" s="222"/>
      <c r="I451" s="222"/>
      <c r="J451" s="222"/>
      <c r="K451" s="222"/>
      <c r="L451" s="222"/>
      <c r="M451" s="222"/>
      <c r="N451" s="222"/>
      <c r="O451" s="222"/>
      <c r="P451" s="222"/>
      <c r="Q451" s="222"/>
      <c r="R451" s="222"/>
      <c r="S451" s="222"/>
      <c r="T451" s="222"/>
      <c r="U451" s="222"/>
      <c r="V451" s="222"/>
      <c r="W451" s="222"/>
      <c r="X451" s="222"/>
      <c r="Y451" s="213"/>
      <c r="Z451" s="213"/>
      <c r="AA451" s="213"/>
      <c r="AB451" s="213"/>
      <c r="AC451" s="213"/>
      <c r="AD451" s="213"/>
      <c r="AE451" s="213"/>
      <c r="AF451" s="213"/>
      <c r="AG451" s="213" t="s">
        <v>152</v>
      </c>
      <c r="AH451" s="213">
        <v>0</v>
      </c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20"/>
      <c r="B452" s="221"/>
      <c r="C452" s="253" t="s">
        <v>174</v>
      </c>
      <c r="D452" s="223"/>
      <c r="E452" s="224">
        <v>1.68</v>
      </c>
      <c r="F452" s="222"/>
      <c r="G452" s="222"/>
      <c r="H452" s="222"/>
      <c r="I452" s="222"/>
      <c r="J452" s="222"/>
      <c r="K452" s="222"/>
      <c r="L452" s="222"/>
      <c r="M452" s="222"/>
      <c r="N452" s="222"/>
      <c r="O452" s="222"/>
      <c r="P452" s="222"/>
      <c r="Q452" s="222"/>
      <c r="R452" s="222"/>
      <c r="S452" s="222"/>
      <c r="T452" s="222"/>
      <c r="U452" s="222"/>
      <c r="V452" s="222"/>
      <c r="W452" s="222"/>
      <c r="X452" s="222"/>
      <c r="Y452" s="213"/>
      <c r="Z452" s="213"/>
      <c r="AA452" s="213"/>
      <c r="AB452" s="213"/>
      <c r="AC452" s="213"/>
      <c r="AD452" s="213"/>
      <c r="AE452" s="213"/>
      <c r="AF452" s="213"/>
      <c r="AG452" s="213" t="s">
        <v>152</v>
      </c>
      <c r="AH452" s="213">
        <v>0</v>
      </c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20"/>
      <c r="B453" s="221"/>
      <c r="C453" s="253" t="s">
        <v>175</v>
      </c>
      <c r="D453" s="223"/>
      <c r="E453" s="224"/>
      <c r="F453" s="222"/>
      <c r="G453" s="222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152</v>
      </c>
      <c r="AH453" s="213">
        <v>0</v>
      </c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outlineLevel="1" x14ac:dyDescent="0.2">
      <c r="A454" s="220"/>
      <c r="B454" s="221"/>
      <c r="C454" s="253" t="s">
        <v>176</v>
      </c>
      <c r="D454" s="223"/>
      <c r="E454" s="224">
        <v>-3.1520000000000001</v>
      </c>
      <c r="F454" s="222"/>
      <c r="G454" s="222"/>
      <c r="H454" s="222"/>
      <c r="I454" s="222"/>
      <c r="J454" s="222"/>
      <c r="K454" s="222"/>
      <c r="L454" s="222"/>
      <c r="M454" s="222"/>
      <c r="N454" s="222"/>
      <c r="O454" s="222"/>
      <c r="P454" s="222"/>
      <c r="Q454" s="222"/>
      <c r="R454" s="222"/>
      <c r="S454" s="222"/>
      <c r="T454" s="222"/>
      <c r="U454" s="222"/>
      <c r="V454" s="222"/>
      <c r="W454" s="222"/>
      <c r="X454" s="222"/>
      <c r="Y454" s="213"/>
      <c r="Z454" s="213"/>
      <c r="AA454" s="213"/>
      <c r="AB454" s="213"/>
      <c r="AC454" s="213"/>
      <c r="AD454" s="213"/>
      <c r="AE454" s="213"/>
      <c r="AF454" s="213"/>
      <c r="AG454" s="213" t="s">
        <v>152</v>
      </c>
      <c r="AH454" s="213">
        <v>0</v>
      </c>
      <c r="AI454" s="213"/>
      <c r="AJ454" s="213"/>
      <c r="AK454" s="213"/>
      <c r="AL454" s="213"/>
      <c r="AM454" s="213"/>
      <c r="AN454" s="213"/>
      <c r="AO454" s="213"/>
      <c r="AP454" s="213"/>
      <c r="AQ454" s="213"/>
      <c r="AR454" s="213"/>
      <c r="AS454" s="213"/>
      <c r="AT454" s="213"/>
      <c r="AU454" s="213"/>
      <c r="AV454" s="213"/>
      <c r="AW454" s="213"/>
      <c r="AX454" s="213"/>
      <c r="AY454" s="213"/>
      <c r="AZ454" s="213"/>
      <c r="BA454" s="213"/>
      <c r="BB454" s="213"/>
      <c r="BC454" s="213"/>
      <c r="BD454" s="213"/>
      <c r="BE454" s="213"/>
      <c r="BF454" s="213"/>
      <c r="BG454" s="213"/>
      <c r="BH454" s="213"/>
    </row>
    <row r="455" spans="1:60" outlineLevel="1" x14ac:dyDescent="0.2">
      <c r="A455" s="220"/>
      <c r="B455" s="221"/>
      <c r="C455" s="253" t="s">
        <v>478</v>
      </c>
      <c r="D455" s="223"/>
      <c r="E455" s="224"/>
      <c r="F455" s="222"/>
      <c r="G455" s="222"/>
      <c r="H455" s="222"/>
      <c r="I455" s="222"/>
      <c r="J455" s="222"/>
      <c r="K455" s="222"/>
      <c r="L455" s="222"/>
      <c r="M455" s="222"/>
      <c r="N455" s="222"/>
      <c r="O455" s="222"/>
      <c r="P455" s="222"/>
      <c r="Q455" s="222"/>
      <c r="R455" s="222"/>
      <c r="S455" s="222"/>
      <c r="T455" s="222"/>
      <c r="U455" s="222"/>
      <c r="V455" s="222"/>
      <c r="W455" s="222"/>
      <c r="X455" s="222"/>
      <c r="Y455" s="213"/>
      <c r="Z455" s="213"/>
      <c r="AA455" s="213"/>
      <c r="AB455" s="213"/>
      <c r="AC455" s="213"/>
      <c r="AD455" s="213"/>
      <c r="AE455" s="213"/>
      <c r="AF455" s="213"/>
      <c r="AG455" s="213" t="s">
        <v>152</v>
      </c>
      <c r="AH455" s="213">
        <v>0</v>
      </c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">
      <c r="A456" s="220"/>
      <c r="B456" s="221"/>
      <c r="C456" s="253" t="s">
        <v>390</v>
      </c>
      <c r="D456" s="223"/>
      <c r="E456" s="224">
        <v>4.2699999999999996</v>
      </c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152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1" x14ac:dyDescent="0.2">
      <c r="A457" s="220"/>
      <c r="B457" s="221"/>
      <c r="C457" s="253" t="s">
        <v>177</v>
      </c>
      <c r="D457" s="223"/>
      <c r="E457" s="224"/>
      <c r="F457" s="222"/>
      <c r="G457" s="222"/>
      <c r="H457" s="222"/>
      <c r="I457" s="222"/>
      <c r="J457" s="222"/>
      <c r="K457" s="222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13"/>
      <c r="Z457" s="213"/>
      <c r="AA457" s="213"/>
      <c r="AB457" s="213"/>
      <c r="AC457" s="213"/>
      <c r="AD457" s="213"/>
      <c r="AE457" s="213"/>
      <c r="AF457" s="213"/>
      <c r="AG457" s="213" t="s">
        <v>152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20"/>
      <c r="B458" s="221"/>
      <c r="C458" s="253" t="s">
        <v>479</v>
      </c>
      <c r="D458" s="223"/>
      <c r="E458" s="224">
        <v>20.6112</v>
      </c>
      <c r="F458" s="222"/>
      <c r="G458" s="222"/>
      <c r="H458" s="222"/>
      <c r="I458" s="222"/>
      <c r="J458" s="222"/>
      <c r="K458" s="222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13"/>
      <c r="Z458" s="213"/>
      <c r="AA458" s="213"/>
      <c r="AB458" s="213"/>
      <c r="AC458" s="213"/>
      <c r="AD458" s="213"/>
      <c r="AE458" s="213"/>
      <c r="AF458" s="213"/>
      <c r="AG458" s="213" t="s">
        <v>152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20"/>
      <c r="B459" s="221"/>
      <c r="C459" s="253" t="s">
        <v>480</v>
      </c>
      <c r="D459" s="223"/>
      <c r="E459" s="224">
        <v>12.524800000000001</v>
      </c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152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20"/>
      <c r="B460" s="221"/>
      <c r="C460" s="253" t="s">
        <v>175</v>
      </c>
      <c r="D460" s="223"/>
      <c r="E460" s="224"/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152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 x14ac:dyDescent="0.2">
      <c r="A461" s="220"/>
      <c r="B461" s="221"/>
      <c r="C461" s="253" t="s">
        <v>185</v>
      </c>
      <c r="D461" s="223"/>
      <c r="E461" s="224">
        <v>-1.5760000000000001</v>
      </c>
      <c r="F461" s="222"/>
      <c r="G461" s="222"/>
      <c r="H461" s="222"/>
      <c r="I461" s="222"/>
      <c r="J461" s="222"/>
      <c r="K461" s="222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13"/>
      <c r="Z461" s="213"/>
      <c r="AA461" s="213"/>
      <c r="AB461" s="213"/>
      <c r="AC461" s="213"/>
      <c r="AD461" s="213"/>
      <c r="AE461" s="213"/>
      <c r="AF461" s="213"/>
      <c r="AG461" s="213" t="s">
        <v>152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">
      <c r="A462" s="220"/>
      <c r="B462" s="221"/>
      <c r="C462" s="253" t="s">
        <v>478</v>
      </c>
      <c r="D462" s="223"/>
      <c r="E462" s="224"/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13"/>
      <c r="Z462" s="213"/>
      <c r="AA462" s="213"/>
      <c r="AB462" s="213"/>
      <c r="AC462" s="213"/>
      <c r="AD462" s="213"/>
      <c r="AE462" s="213"/>
      <c r="AF462" s="213"/>
      <c r="AG462" s="213" t="s">
        <v>152</v>
      </c>
      <c r="AH462" s="213">
        <v>0</v>
      </c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outlineLevel="1" x14ac:dyDescent="0.2">
      <c r="A463" s="220"/>
      <c r="B463" s="221"/>
      <c r="C463" s="253" t="s">
        <v>153</v>
      </c>
      <c r="D463" s="223"/>
      <c r="E463" s="224">
        <v>6.98</v>
      </c>
      <c r="F463" s="222"/>
      <c r="G463" s="222"/>
      <c r="H463" s="222"/>
      <c r="I463" s="222"/>
      <c r="J463" s="222"/>
      <c r="K463" s="222"/>
      <c r="L463" s="222"/>
      <c r="M463" s="222"/>
      <c r="N463" s="222"/>
      <c r="O463" s="222"/>
      <c r="P463" s="222"/>
      <c r="Q463" s="222"/>
      <c r="R463" s="222"/>
      <c r="S463" s="222"/>
      <c r="T463" s="222"/>
      <c r="U463" s="222"/>
      <c r="V463" s="222"/>
      <c r="W463" s="222"/>
      <c r="X463" s="222"/>
      <c r="Y463" s="213"/>
      <c r="Z463" s="213"/>
      <c r="AA463" s="213"/>
      <c r="AB463" s="213"/>
      <c r="AC463" s="213"/>
      <c r="AD463" s="213"/>
      <c r="AE463" s="213"/>
      <c r="AF463" s="213"/>
      <c r="AG463" s="213" t="s">
        <v>152</v>
      </c>
      <c r="AH463" s="213">
        <v>0</v>
      </c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20"/>
      <c r="B464" s="221"/>
      <c r="C464" s="253" t="s">
        <v>180</v>
      </c>
      <c r="D464" s="223"/>
      <c r="E464" s="224"/>
      <c r="F464" s="222"/>
      <c r="G464" s="222"/>
      <c r="H464" s="222"/>
      <c r="I464" s="222"/>
      <c r="J464" s="222"/>
      <c r="K464" s="222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13"/>
      <c r="Z464" s="213"/>
      <c r="AA464" s="213"/>
      <c r="AB464" s="213"/>
      <c r="AC464" s="213"/>
      <c r="AD464" s="213"/>
      <c r="AE464" s="213"/>
      <c r="AF464" s="213"/>
      <c r="AG464" s="213" t="s">
        <v>152</v>
      </c>
      <c r="AH464" s="213">
        <v>0</v>
      </c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1" x14ac:dyDescent="0.2">
      <c r="A465" s="220"/>
      <c r="B465" s="221"/>
      <c r="C465" s="253" t="s">
        <v>181</v>
      </c>
      <c r="D465" s="223"/>
      <c r="E465" s="224">
        <v>31.970800000000001</v>
      </c>
      <c r="F465" s="222"/>
      <c r="G465" s="222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3"/>
      <c r="Z465" s="213"/>
      <c r="AA465" s="213"/>
      <c r="AB465" s="213"/>
      <c r="AC465" s="213"/>
      <c r="AD465" s="213"/>
      <c r="AE465" s="213"/>
      <c r="AF465" s="213"/>
      <c r="AG465" s="213" t="s">
        <v>152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20"/>
      <c r="B466" s="221"/>
      <c r="C466" s="253" t="s">
        <v>182</v>
      </c>
      <c r="D466" s="223"/>
      <c r="E466" s="224">
        <v>13.994999999999999</v>
      </c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152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 x14ac:dyDescent="0.2">
      <c r="A467" s="220"/>
      <c r="B467" s="221"/>
      <c r="C467" s="253" t="s">
        <v>172</v>
      </c>
      <c r="D467" s="223"/>
      <c r="E467" s="224"/>
      <c r="F467" s="222"/>
      <c r="G467" s="222"/>
      <c r="H467" s="222"/>
      <c r="I467" s="222"/>
      <c r="J467" s="222"/>
      <c r="K467" s="222"/>
      <c r="L467" s="222"/>
      <c r="M467" s="222"/>
      <c r="N467" s="222"/>
      <c r="O467" s="222"/>
      <c r="P467" s="222"/>
      <c r="Q467" s="222"/>
      <c r="R467" s="222"/>
      <c r="S467" s="222"/>
      <c r="T467" s="222"/>
      <c r="U467" s="222"/>
      <c r="V467" s="222"/>
      <c r="W467" s="222"/>
      <c r="X467" s="222"/>
      <c r="Y467" s="213"/>
      <c r="Z467" s="213"/>
      <c r="AA467" s="213"/>
      <c r="AB467" s="213"/>
      <c r="AC467" s="213"/>
      <c r="AD467" s="213"/>
      <c r="AE467" s="213"/>
      <c r="AF467" s="213"/>
      <c r="AG467" s="213" t="s">
        <v>152</v>
      </c>
      <c r="AH467" s="213">
        <v>0</v>
      </c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">
      <c r="A468" s="220"/>
      <c r="B468" s="221"/>
      <c r="C468" s="253" t="s">
        <v>183</v>
      </c>
      <c r="D468" s="223"/>
      <c r="E468" s="224">
        <v>1.68</v>
      </c>
      <c r="F468" s="222"/>
      <c r="G468" s="222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152</v>
      </c>
      <c r="AH468" s="213">
        <v>0</v>
      </c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1" x14ac:dyDescent="0.2">
      <c r="A469" s="220"/>
      <c r="B469" s="221"/>
      <c r="C469" s="253" t="s">
        <v>173</v>
      </c>
      <c r="D469" s="223"/>
      <c r="E469" s="224">
        <v>0.4</v>
      </c>
      <c r="F469" s="222"/>
      <c r="G469" s="222"/>
      <c r="H469" s="222"/>
      <c r="I469" s="222"/>
      <c r="J469" s="222"/>
      <c r="K469" s="222"/>
      <c r="L469" s="222"/>
      <c r="M469" s="222"/>
      <c r="N469" s="222"/>
      <c r="O469" s="222"/>
      <c r="P469" s="222"/>
      <c r="Q469" s="222"/>
      <c r="R469" s="222"/>
      <c r="S469" s="222"/>
      <c r="T469" s="222"/>
      <c r="U469" s="222"/>
      <c r="V469" s="222"/>
      <c r="W469" s="222"/>
      <c r="X469" s="222"/>
      <c r="Y469" s="213"/>
      <c r="Z469" s="213"/>
      <c r="AA469" s="213"/>
      <c r="AB469" s="213"/>
      <c r="AC469" s="213"/>
      <c r="AD469" s="213"/>
      <c r="AE469" s="213"/>
      <c r="AF469" s="213"/>
      <c r="AG469" s="213" t="s">
        <v>152</v>
      </c>
      <c r="AH469" s="213">
        <v>0</v>
      </c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">
      <c r="A470" s="220"/>
      <c r="B470" s="221"/>
      <c r="C470" s="253" t="s">
        <v>184</v>
      </c>
      <c r="D470" s="223"/>
      <c r="E470" s="224">
        <v>1.56</v>
      </c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152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">
      <c r="A471" s="220"/>
      <c r="B471" s="221"/>
      <c r="C471" s="253" t="s">
        <v>173</v>
      </c>
      <c r="D471" s="223"/>
      <c r="E471" s="224">
        <v>0.4</v>
      </c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3"/>
      <c r="Z471" s="213"/>
      <c r="AA471" s="213"/>
      <c r="AB471" s="213"/>
      <c r="AC471" s="213"/>
      <c r="AD471" s="213"/>
      <c r="AE471" s="213"/>
      <c r="AF471" s="213"/>
      <c r="AG471" s="213" t="s">
        <v>152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">
      <c r="A472" s="220"/>
      <c r="B472" s="221"/>
      <c r="C472" s="253" t="s">
        <v>175</v>
      </c>
      <c r="D472" s="223"/>
      <c r="E472" s="224"/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152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outlineLevel="1" x14ac:dyDescent="0.2">
      <c r="A473" s="220"/>
      <c r="B473" s="221"/>
      <c r="C473" s="253" t="s">
        <v>185</v>
      </c>
      <c r="D473" s="223"/>
      <c r="E473" s="224">
        <v>-1.5760000000000001</v>
      </c>
      <c r="F473" s="222"/>
      <c r="G473" s="222"/>
      <c r="H473" s="222"/>
      <c r="I473" s="222"/>
      <c r="J473" s="222"/>
      <c r="K473" s="222"/>
      <c r="L473" s="222"/>
      <c r="M473" s="222"/>
      <c r="N473" s="222"/>
      <c r="O473" s="222"/>
      <c r="P473" s="222"/>
      <c r="Q473" s="222"/>
      <c r="R473" s="222"/>
      <c r="S473" s="222"/>
      <c r="T473" s="222"/>
      <c r="U473" s="222"/>
      <c r="V473" s="222"/>
      <c r="W473" s="222"/>
      <c r="X473" s="222"/>
      <c r="Y473" s="213"/>
      <c r="Z473" s="213"/>
      <c r="AA473" s="213"/>
      <c r="AB473" s="213"/>
      <c r="AC473" s="213"/>
      <c r="AD473" s="213"/>
      <c r="AE473" s="213"/>
      <c r="AF473" s="213"/>
      <c r="AG473" s="213" t="s">
        <v>152</v>
      </c>
      <c r="AH473" s="213">
        <v>0</v>
      </c>
      <c r="AI473" s="213"/>
      <c r="AJ473" s="213"/>
      <c r="AK473" s="213"/>
      <c r="AL473" s="213"/>
      <c r="AM473" s="213"/>
      <c r="AN473" s="213"/>
      <c r="AO473" s="213"/>
      <c r="AP473" s="213"/>
      <c r="AQ473" s="213"/>
      <c r="AR473" s="213"/>
      <c r="AS473" s="213"/>
      <c r="AT473" s="213"/>
      <c r="AU473" s="213"/>
      <c r="AV473" s="213"/>
      <c r="AW473" s="213"/>
      <c r="AX473" s="213"/>
      <c r="AY473" s="213"/>
      <c r="AZ473" s="213"/>
      <c r="BA473" s="213"/>
      <c r="BB473" s="213"/>
      <c r="BC473" s="213"/>
      <c r="BD473" s="213"/>
      <c r="BE473" s="213"/>
      <c r="BF473" s="213"/>
      <c r="BG473" s="213"/>
      <c r="BH473" s="213"/>
    </row>
    <row r="474" spans="1:60" outlineLevel="1" x14ac:dyDescent="0.2">
      <c r="A474" s="220"/>
      <c r="B474" s="221"/>
      <c r="C474" s="253" t="s">
        <v>186</v>
      </c>
      <c r="D474" s="223"/>
      <c r="E474" s="224">
        <v>-1.7729999999999999</v>
      </c>
      <c r="F474" s="222"/>
      <c r="G474" s="222"/>
      <c r="H474" s="222"/>
      <c r="I474" s="222"/>
      <c r="J474" s="222"/>
      <c r="K474" s="222"/>
      <c r="L474" s="222"/>
      <c r="M474" s="222"/>
      <c r="N474" s="222"/>
      <c r="O474" s="222"/>
      <c r="P474" s="222"/>
      <c r="Q474" s="222"/>
      <c r="R474" s="222"/>
      <c r="S474" s="222"/>
      <c r="T474" s="222"/>
      <c r="U474" s="222"/>
      <c r="V474" s="222"/>
      <c r="W474" s="222"/>
      <c r="X474" s="222"/>
      <c r="Y474" s="213"/>
      <c r="Z474" s="213"/>
      <c r="AA474" s="213"/>
      <c r="AB474" s="213"/>
      <c r="AC474" s="213"/>
      <c r="AD474" s="213"/>
      <c r="AE474" s="213"/>
      <c r="AF474" s="213"/>
      <c r="AG474" s="213" t="s">
        <v>152</v>
      </c>
      <c r="AH474" s="213">
        <v>0</v>
      </c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20"/>
      <c r="B475" s="221"/>
      <c r="C475" s="253" t="s">
        <v>478</v>
      </c>
      <c r="D475" s="223"/>
      <c r="E475" s="224"/>
      <c r="F475" s="222"/>
      <c r="G475" s="222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3"/>
      <c r="Z475" s="213"/>
      <c r="AA475" s="213"/>
      <c r="AB475" s="213"/>
      <c r="AC475" s="213"/>
      <c r="AD475" s="213"/>
      <c r="AE475" s="213"/>
      <c r="AF475" s="213"/>
      <c r="AG475" s="213" t="s">
        <v>152</v>
      </c>
      <c r="AH475" s="213">
        <v>0</v>
      </c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">
      <c r="A476" s="220"/>
      <c r="B476" s="221"/>
      <c r="C476" s="253" t="s">
        <v>439</v>
      </c>
      <c r="D476" s="223"/>
      <c r="E476" s="224">
        <v>11.56</v>
      </c>
      <c r="F476" s="222"/>
      <c r="G476" s="222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3"/>
      <c r="Z476" s="213"/>
      <c r="AA476" s="213"/>
      <c r="AB476" s="213"/>
      <c r="AC476" s="213"/>
      <c r="AD476" s="213"/>
      <c r="AE476" s="213"/>
      <c r="AF476" s="213"/>
      <c r="AG476" s="213" t="s">
        <v>152</v>
      </c>
      <c r="AH476" s="213">
        <v>0</v>
      </c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20"/>
      <c r="B477" s="221"/>
      <c r="C477" s="253" t="s">
        <v>187</v>
      </c>
      <c r="D477" s="223"/>
      <c r="E477" s="224"/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152</v>
      </c>
      <c r="AH477" s="213">
        <v>0</v>
      </c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">
      <c r="A478" s="220"/>
      <c r="B478" s="221"/>
      <c r="C478" s="253" t="s">
        <v>188</v>
      </c>
      <c r="D478" s="223"/>
      <c r="E478" s="224">
        <v>19.281600000000001</v>
      </c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152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">
      <c r="A479" s="220"/>
      <c r="B479" s="221"/>
      <c r="C479" s="253" t="s">
        <v>189</v>
      </c>
      <c r="D479" s="223"/>
      <c r="E479" s="224">
        <v>32.136000000000003</v>
      </c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152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 x14ac:dyDescent="0.2">
      <c r="A480" s="220"/>
      <c r="B480" s="221"/>
      <c r="C480" s="253" t="s">
        <v>172</v>
      </c>
      <c r="D480" s="223"/>
      <c r="E480" s="224"/>
      <c r="F480" s="222"/>
      <c r="G480" s="222"/>
      <c r="H480" s="222"/>
      <c r="I480" s="222"/>
      <c r="J480" s="222"/>
      <c r="K480" s="222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13"/>
      <c r="Z480" s="213"/>
      <c r="AA480" s="213"/>
      <c r="AB480" s="213"/>
      <c r="AC480" s="213"/>
      <c r="AD480" s="213"/>
      <c r="AE480" s="213"/>
      <c r="AF480" s="213"/>
      <c r="AG480" s="213" t="s">
        <v>152</v>
      </c>
      <c r="AH480" s="213">
        <v>0</v>
      </c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1" x14ac:dyDescent="0.2">
      <c r="A481" s="220"/>
      <c r="B481" s="221"/>
      <c r="C481" s="253" t="s">
        <v>190</v>
      </c>
      <c r="D481" s="223"/>
      <c r="E481" s="224">
        <v>0.40400000000000003</v>
      </c>
      <c r="F481" s="222"/>
      <c r="G481" s="222"/>
      <c r="H481" s="222"/>
      <c r="I481" s="222"/>
      <c r="J481" s="222"/>
      <c r="K481" s="222"/>
      <c r="L481" s="222"/>
      <c r="M481" s="222"/>
      <c r="N481" s="222"/>
      <c r="O481" s="222"/>
      <c r="P481" s="222"/>
      <c r="Q481" s="222"/>
      <c r="R481" s="222"/>
      <c r="S481" s="222"/>
      <c r="T481" s="222"/>
      <c r="U481" s="222"/>
      <c r="V481" s="222"/>
      <c r="W481" s="222"/>
      <c r="X481" s="222"/>
      <c r="Y481" s="213"/>
      <c r="Z481" s="213"/>
      <c r="AA481" s="213"/>
      <c r="AB481" s="213"/>
      <c r="AC481" s="213"/>
      <c r="AD481" s="213"/>
      <c r="AE481" s="213"/>
      <c r="AF481" s="213"/>
      <c r="AG481" s="213" t="s">
        <v>152</v>
      </c>
      <c r="AH481" s="213">
        <v>0</v>
      </c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20"/>
      <c r="B482" s="221"/>
      <c r="C482" s="253" t="s">
        <v>184</v>
      </c>
      <c r="D482" s="223"/>
      <c r="E482" s="224">
        <v>1.56</v>
      </c>
      <c r="F482" s="222"/>
      <c r="G482" s="222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152</v>
      </c>
      <c r="AH482" s="213">
        <v>0</v>
      </c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20"/>
      <c r="B483" s="221"/>
      <c r="C483" s="253" t="s">
        <v>175</v>
      </c>
      <c r="D483" s="223"/>
      <c r="E483" s="224"/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3"/>
      <c r="Z483" s="213"/>
      <c r="AA483" s="213"/>
      <c r="AB483" s="213"/>
      <c r="AC483" s="213"/>
      <c r="AD483" s="213"/>
      <c r="AE483" s="213"/>
      <c r="AF483" s="213"/>
      <c r="AG483" s="213" t="s">
        <v>152</v>
      </c>
      <c r="AH483" s="213">
        <v>0</v>
      </c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">
      <c r="A484" s="220"/>
      <c r="B484" s="221"/>
      <c r="C484" s="253" t="s">
        <v>186</v>
      </c>
      <c r="D484" s="223"/>
      <c r="E484" s="224">
        <v>-1.7729999999999999</v>
      </c>
      <c r="F484" s="222"/>
      <c r="G484" s="222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3"/>
      <c r="Z484" s="213"/>
      <c r="AA484" s="213"/>
      <c r="AB484" s="213"/>
      <c r="AC484" s="213"/>
      <c r="AD484" s="213"/>
      <c r="AE484" s="213"/>
      <c r="AF484" s="213"/>
      <c r="AG484" s="213" t="s">
        <v>152</v>
      </c>
      <c r="AH484" s="213">
        <v>0</v>
      </c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20"/>
      <c r="B485" s="221"/>
      <c r="C485" s="253" t="s">
        <v>191</v>
      </c>
      <c r="D485" s="223"/>
      <c r="E485" s="224">
        <v>-1.9695</v>
      </c>
      <c r="F485" s="222"/>
      <c r="G485" s="222"/>
      <c r="H485" s="222"/>
      <c r="I485" s="222"/>
      <c r="J485" s="222"/>
      <c r="K485" s="222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13"/>
      <c r="Z485" s="213"/>
      <c r="AA485" s="213"/>
      <c r="AB485" s="213"/>
      <c r="AC485" s="213"/>
      <c r="AD485" s="213"/>
      <c r="AE485" s="213"/>
      <c r="AF485" s="213"/>
      <c r="AG485" s="213" t="s">
        <v>152</v>
      </c>
      <c r="AH485" s="213">
        <v>0</v>
      </c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20"/>
      <c r="B486" s="221"/>
      <c r="C486" s="253" t="s">
        <v>478</v>
      </c>
      <c r="D486" s="223"/>
      <c r="E486" s="224"/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152</v>
      </c>
      <c r="AH486" s="213">
        <v>0</v>
      </c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20"/>
      <c r="B487" s="221"/>
      <c r="C487" s="253" t="s">
        <v>440</v>
      </c>
      <c r="D487" s="223"/>
      <c r="E487" s="224">
        <v>15.91</v>
      </c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152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1" x14ac:dyDescent="0.2">
      <c r="A488" s="232">
        <v>82</v>
      </c>
      <c r="B488" s="233" t="s">
        <v>481</v>
      </c>
      <c r="C488" s="252" t="s">
        <v>482</v>
      </c>
      <c r="D488" s="234" t="s">
        <v>146</v>
      </c>
      <c r="E488" s="235">
        <v>168.22389999999999</v>
      </c>
      <c r="F488" s="236"/>
      <c r="G488" s="237">
        <f>ROUND(E488*F488,2)</f>
        <v>0</v>
      </c>
      <c r="H488" s="236"/>
      <c r="I488" s="237">
        <f>ROUND(E488*H488,2)</f>
        <v>0</v>
      </c>
      <c r="J488" s="236"/>
      <c r="K488" s="237">
        <f>ROUND(E488*J488,2)</f>
        <v>0</v>
      </c>
      <c r="L488" s="237">
        <v>15</v>
      </c>
      <c r="M488" s="237">
        <f>G488*(1+L488/100)</f>
        <v>0</v>
      </c>
      <c r="N488" s="237">
        <v>6.9999999999999994E-5</v>
      </c>
      <c r="O488" s="237">
        <f>ROUND(E488*N488,2)</f>
        <v>0.01</v>
      </c>
      <c r="P488" s="237">
        <v>0</v>
      </c>
      <c r="Q488" s="237">
        <f>ROUND(E488*P488,2)</f>
        <v>0</v>
      </c>
      <c r="R488" s="237" t="s">
        <v>476</v>
      </c>
      <c r="S488" s="237" t="s">
        <v>148</v>
      </c>
      <c r="T488" s="238" t="s">
        <v>148</v>
      </c>
      <c r="U488" s="222">
        <v>3.2480000000000002E-2</v>
      </c>
      <c r="V488" s="222">
        <f>ROUND(E488*U488,2)</f>
        <v>5.46</v>
      </c>
      <c r="W488" s="222"/>
      <c r="X488" s="222" t="s">
        <v>149</v>
      </c>
      <c r="Y488" s="213"/>
      <c r="Z488" s="213"/>
      <c r="AA488" s="213"/>
      <c r="AB488" s="213"/>
      <c r="AC488" s="213"/>
      <c r="AD488" s="213"/>
      <c r="AE488" s="213"/>
      <c r="AF488" s="213"/>
      <c r="AG488" s="213" t="s">
        <v>150</v>
      </c>
      <c r="AH488" s="213"/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20"/>
      <c r="B489" s="221"/>
      <c r="C489" s="253" t="s">
        <v>477</v>
      </c>
      <c r="D489" s="223"/>
      <c r="E489" s="224"/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3"/>
      <c r="Z489" s="213"/>
      <c r="AA489" s="213"/>
      <c r="AB489" s="213"/>
      <c r="AC489" s="213"/>
      <c r="AD489" s="213"/>
      <c r="AE489" s="213"/>
      <c r="AF489" s="213"/>
      <c r="AG489" s="213" t="s">
        <v>152</v>
      </c>
      <c r="AH489" s="213">
        <v>0</v>
      </c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20"/>
      <c r="B490" s="221"/>
      <c r="C490" s="253" t="s">
        <v>169</v>
      </c>
      <c r="D490" s="223"/>
      <c r="E490" s="224"/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152</v>
      </c>
      <c r="AH490" s="213">
        <v>0</v>
      </c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">
      <c r="A491" s="220"/>
      <c r="B491" s="221"/>
      <c r="C491" s="253" t="s">
        <v>170</v>
      </c>
      <c r="D491" s="223"/>
      <c r="E491" s="224">
        <v>21.018000000000001</v>
      </c>
      <c r="F491" s="222"/>
      <c r="G491" s="222"/>
      <c r="H491" s="222"/>
      <c r="I491" s="222"/>
      <c r="J491" s="222"/>
      <c r="K491" s="222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13"/>
      <c r="Z491" s="213"/>
      <c r="AA491" s="213"/>
      <c r="AB491" s="213"/>
      <c r="AC491" s="213"/>
      <c r="AD491" s="213"/>
      <c r="AE491" s="213"/>
      <c r="AF491" s="213"/>
      <c r="AG491" s="213" t="s">
        <v>152</v>
      </c>
      <c r="AH491" s="213">
        <v>0</v>
      </c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">
      <c r="A492" s="220"/>
      <c r="B492" s="221"/>
      <c r="C492" s="253" t="s">
        <v>171</v>
      </c>
      <c r="D492" s="223"/>
      <c r="E492" s="224">
        <v>7.8120000000000003</v>
      </c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3"/>
      <c r="Z492" s="213"/>
      <c r="AA492" s="213"/>
      <c r="AB492" s="213"/>
      <c r="AC492" s="213"/>
      <c r="AD492" s="213"/>
      <c r="AE492" s="213"/>
      <c r="AF492" s="213"/>
      <c r="AG492" s="213" t="s">
        <v>152</v>
      </c>
      <c r="AH492" s="213">
        <v>0</v>
      </c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">
      <c r="A493" s="220"/>
      <c r="B493" s="221"/>
      <c r="C493" s="253" t="s">
        <v>172</v>
      </c>
      <c r="D493" s="223"/>
      <c r="E493" s="224"/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152</v>
      </c>
      <c r="AH493" s="213">
        <v>0</v>
      </c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20"/>
      <c r="B494" s="221"/>
      <c r="C494" s="253" t="s">
        <v>173</v>
      </c>
      <c r="D494" s="223"/>
      <c r="E494" s="224">
        <v>0.4</v>
      </c>
      <c r="F494" s="222"/>
      <c r="G494" s="222"/>
      <c r="H494" s="222"/>
      <c r="I494" s="222"/>
      <c r="J494" s="222"/>
      <c r="K494" s="222"/>
      <c r="L494" s="222"/>
      <c r="M494" s="222"/>
      <c r="N494" s="222"/>
      <c r="O494" s="222"/>
      <c r="P494" s="222"/>
      <c r="Q494" s="222"/>
      <c r="R494" s="222"/>
      <c r="S494" s="222"/>
      <c r="T494" s="222"/>
      <c r="U494" s="222"/>
      <c r="V494" s="222"/>
      <c r="W494" s="222"/>
      <c r="X494" s="222"/>
      <c r="Y494" s="213"/>
      <c r="Z494" s="213"/>
      <c r="AA494" s="213"/>
      <c r="AB494" s="213"/>
      <c r="AC494" s="213"/>
      <c r="AD494" s="213"/>
      <c r="AE494" s="213"/>
      <c r="AF494" s="213"/>
      <c r="AG494" s="213" t="s">
        <v>152</v>
      </c>
      <c r="AH494" s="213">
        <v>0</v>
      </c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20"/>
      <c r="B495" s="221"/>
      <c r="C495" s="253" t="s">
        <v>174</v>
      </c>
      <c r="D495" s="223"/>
      <c r="E495" s="224">
        <v>1.68</v>
      </c>
      <c r="F495" s="222"/>
      <c r="G495" s="222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152</v>
      </c>
      <c r="AH495" s="213">
        <v>0</v>
      </c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outlineLevel="1" x14ac:dyDescent="0.2">
      <c r="A496" s="220"/>
      <c r="B496" s="221"/>
      <c r="C496" s="253" t="s">
        <v>175</v>
      </c>
      <c r="D496" s="223"/>
      <c r="E496" s="224"/>
      <c r="F496" s="222"/>
      <c r="G496" s="222"/>
      <c r="H496" s="222"/>
      <c r="I496" s="222"/>
      <c r="J496" s="222"/>
      <c r="K496" s="222"/>
      <c r="L496" s="222"/>
      <c r="M496" s="222"/>
      <c r="N496" s="222"/>
      <c r="O496" s="222"/>
      <c r="P496" s="222"/>
      <c r="Q496" s="222"/>
      <c r="R496" s="222"/>
      <c r="S496" s="222"/>
      <c r="T496" s="222"/>
      <c r="U496" s="222"/>
      <c r="V496" s="222"/>
      <c r="W496" s="222"/>
      <c r="X496" s="222"/>
      <c r="Y496" s="213"/>
      <c r="Z496" s="213"/>
      <c r="AA496" s="213"/>
      <c r="AB496" s="213"/>
      <c r="AC496" s="213"/>
      <c r="AD496" s="213"/>
      <c r="AE496" s="213"/>
      <c r="AF496" s="213"/>
      <c r="AG496" s="213" t="s">
        <v>152</v>
      </c>
      <c r="AH496" s="213">
        <v>0</v>
      </c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20"/>
      <c r="B497" s="221"/>
      <c r="C497" s="253" t="s">
        <v>176</v>
      </c>
      <c r="D497" s="223"/>
      <c r="E497" s="224">
        <v>-3.1520000000000001</v>
      </c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152</v>
      </c>
      <c r="AH497" s="213">
        <v>0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 x14ac:dyDescent="0.2">
      <c r="A498" s="220"/>
      <c r="B498" s="221"/>
      <c r="C498" s="253" t="s">
        <v>478</v>
      </c>
      <c r="D498" s="223"/>
      <c r="E498" s="224"/>
      <c r="F498" s="222"/>
      <c r="G498" s="222"/>
      <c r="H498" s="222"/>
      <c r="I498" s="222"/>
      <c r="J498" s="222"/>
      <c r="K498" s="222"/>
      <c r="L498" s="222"/>
      <c r="M498" s="222"/>
      <c r="N498" s="222"/>
      <c r="O498" s="222"/>
      <c r="P498" s="222"/>
      <c r="Q498" s="222"/>
      <c r="R498" s="222"/>
      <c r="S498" s="222"/>
      <c r="T498" s="222"/>
      <c r="U498" s="222"/>
      <c r="V498" s="222"/>
      <c r="W498" s="222"/>
      <c r="X498" s="222"/>
      <c r="Y498" s="213"/>
      <c r="Z498" s="213"/>
      <c r="AA498" s="213"/>
      <c r="AB498" s="213"/>
      <c r="AC498" s="213"/>
      <c r="AD498" s="213"/>
      <c r="AE498" s="213"/>
      <c r="AF498" s="213"/>
      <c r="AG498" s="213" t="s">
        <v>152</v>
      </c>
      <c r="AH498" s="213">
        <v>0</v>
      </c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1" x14ac:dyDescent="0.2">
      <c r="A499" s="220"/>
      <c r="B499" s="221"/>
      <c r="C499" s="253" t="s">
        <v>390</v>
      </c>
      <c r="D499" s="223"/>
      <c r="E499" s="224">
        <v>4.2699999999999996</v>
      </c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3"/>
      <c r="Z499" s="213"/>
      <c r="AA499" s="213"/>
      <c r="AB499" s="213"/>
      <c r="AC499" s="213"/>
      <c r="AD499" s="213"/>
      <c r="AE499" s="213"/>
      <c r="AF499" s="213"/>
      <c r="AG499" s="213" t="s">
        <v>152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20"/>
      <c r="B500" s="221"/>
      <c r="C500" s="253" t="s">
        <v>177</v>
      </c>
      <c r="D500" s="223"/>
      <c r="E500" s="224"/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152</v>
      </c>
      <c r="AH500" s="213">
        <v>0</v>
      </c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outlineLevel="1" x14ac:dyDescent="0.2">
      <c r="A501" s="220"/>
      <c r="B501" s="221"/>
      <c r="C501" s="253" t="s">
        <v>178</v>
      </c>
      <c r="D501" s="223"/>
      <c r="E501" s="224">
        <v>3.39</v>
      </c>
      <c r="F501" s="222"/>
      <c r="G501" s="222"/>
      <c r="H501" s="222"/>
      <c r="I501" s="222"/>
      <c r="J501" s="222"/>
      <c r="K501" s="222"/>
      <c r="L501" s="222"/>
      <c r="M501" s="222"/>
      <c r="N501" s="222"/>
      <c r="O501" s="222"/>
      <c r="P501" s="222"/>
      <c r="Q501" s="222"/>
      <c r="R501" s="222"/>
      <c r="S501" s="222"/>
      <c r="T501" s="222"/>
      <c r="U501" s="222"/>
      <c r="V501" s="222"/>
      <c r="W501" s="222"/>
      <c r="X501" s="222"/>
      <c r="Y501" s="213"/>
      <c r="Z501" s="213"/>
      <c r="AA501" s="213"/>
      <c r="AB501" s="213"/>
      <c r="AC501" s="213"/>
      <c r="AD501" s="213"/>
      <c r="AE501" s="213"/>
      <c r="AF501" s="213"/>
      <c r="AG501" s="213" t="s">
        <v>152</v>
      </c>
      <c r="AH501" s="213">
        <v>0</v>
      </c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">
      <c r="A502" s="220"/>
      <c r="B502" s="221"/>
      <c r="C502" s="253" t="s">
        <v>179</v>
      </c>
      <c r="D502" s="223"/>
      <c r="E502" s="224">
        <v>2.06</v>
      </c>
      <c r="F502" s="222"/>
      <c r="G502" s="222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3"/>
      <c r="Z502" s="213"/>
      <c r="AA502" s="213"/>
      <c r="AB502" s="213"/>
      <c r="AC502" s="213"/>
      <c r="AD502" s="213"/>
      <c r="AE502" s="213"/>
      <c r="AF502" s="213"/>
      <c r="AG502" s="213" t="s">
        <v>152</v>
      </c>
      <c r="AH502" s="213">
        <v>0</v>
      </c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1" x14ac:dyDescent="0.2">
      <c r="A503" s="220"/>
      <c r="B503" s="221"/>
      <c r="C503" s="253" t="s">
        <v>478</v>
      </c>
      <c r="D503" s="223"/>
      <c r="E503" s="224"/>
      <c r="F503" s="222"/>
      <c r="G503" s="222"/>
      <c r="H503" s="222"/>
      <c r="I503" s="222"/>
      <c r="J503" s="222"/>
      <c r="K503" s="222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13"/>
      <c r="Z503" s="213"/>
      <c r="AA503" s="213"/>
      <c r="AB503" s="213"/>
      <c r="AC503" s="213"/>
      <c r="AD503" s="213"/>
      <c r="AE503" s="213"/>
      <c r="AF503" s="213"/>
      <c r="AG503" s="213" t="s">
        <v>152</v>
      </c>
      <c r="AH503" s="213">
        <v>0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">
      <c r="A504" s="220"/>
      <c r="B504" s="221"/>
      <c r="C504" s="253" t="s">
        <v>153</v>
      </c>
      <c r="D504" s="223"/>
      <c r="E504" s="224">
        <v>6.98</v>
      </c>
      <c r="F504" s="222"/>
      <c r="G504" s="222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3"/>
      <c r="Z504" s="213"/>
      <c r="AA504" s="213"/>
      <c r="AB504" s="213"/>
      <c r="AC504" s="213"/>
      <c r="AD504" s="213"/>
      <c r="AE504" s="213"/>
      <c r="AF504" s="213"/>
      <c r="AG504" s="213" t="s">
        <v>152</v>
      </c>
      <c r="AH504" s="213">
        <v>0</v>
      </c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">
      <c r="A505" s="220"/>
      <c r="B505" s="221"/>
      <c r="C505" s="253" t="s">
        <v>180</v>
      </c>
      <c r="D505" s="223"/>
      <c r="E505" s="224"/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3"/>
      <c r="Z505" s="213"/>
      <c r="AA505" s="213"/>
      <c r="AB505" s="213"/>
      <c r="AC505" s="213"/>
      <c r="AD505" s="213"/>
      <c r="AE505" s="213"/>
      <c r="AF505" s="213"/>
      <c r="AG505" s="213" t="s">
        <v>152</v>
      </c>
      <c r="AH505" s="213">
        <v>0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20"/>
      <c r="B506" s="221"/>
      <c r="C506" s="253" t="s">
        <v>181</v>
      </c>
      <c r="D506" s="223"/>
      <c r="E506" s="224">
        <v>31.970800000000001</v>
      </c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152</v>
      </c>
      <c r="AH506" s="213">
        <v>0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20"/>
      <c r="B507" s="221"/>
      <c r="C507" s="253" t="s">
        <v>182</v>
      </c>
      <c r="D507" s="223"/>
      <c r="E507" s="224">
        <v>13.994999999999999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152</v>
      </c>
      <c r="AH507" s="213">
        <v>0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20"/>
      <c r="B508" s="221"/>
      <c r="C508" s="253" t="s">
        <v>172</v>
      </c>
      <c r="D508" s="223"/>
      <c r="E508" s="224"/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152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20"/>
      <c r="B509" s="221"/>
      <c r="C509" s="253" t="s">
        <v>183</v>
      </c>
      <c r="D509" s="223"/>
      <c r="E509" s="224">
        <v>1.68</v>
      </c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152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outlineLevel="1" x14ac:dyDescent="0.2">
      <c r="A510" s="220"/>
      <c r="B510" s="221"/>
      <c r="C510" s="253" t="s">
        <v>173</v>
      </c>
      <c r="D510" s="223"/>
      <c r="E510" s="224">
        <v>0.4</v>
      </c>
      <c r="F510" s="222"/>
      <c r="G510" s="222"/>
      <c r="H510" s="222"/>
      <c r="I510" s="222"/>
      <c r="J510" s="222"/>
      <c r="K510" s="222"/>
      <c r="L510" s="222"/>
      <c r="M510" s="222"/>
      <c r="N510" s="222"/>
      <c r="O510" s="222"/>
      <c r="P510" s="222"/>
      <c r="Q510" s="222"/>
      <c r="R510" s="222"/>
      <c r="S510" s="222"/>
      <c r="T510" s="222"/>
      <c r="U510" s="222"/>
      <c r="V510" s="222"/>
      <c r="W510" s="222"/>
      <c r="X510" s="222"/>
      <c r="Y510" s="213"/>
      <c r="Z510" s="213"/>
      <c r="AA510" s="213"/>
      <c r="AB510" s="213"/>
      <c r="AC510" s="213"/>
      <c r="AD510" s="213"/>
      <c r="AE510" s="213"/>
      <c r="AF510" s="213"/>
      <c r="AG510" s="213" t="s">
        <v>152</v>
      </c>
      <c r="AH510" s="213">
        <v>0</v>
      </c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outlineLevel="1" x14ac:dyDescent="0.2">
      <c r="A511" s="220"/>
      <c r="B511" s="221"/>
      <c r="C511" s="253" t="s">
        <v>184</v>
      </c>
      <c r="D511" s="223"/>
      <c r="E511" s="224">
        <v>1.56</v>
      </c>
      <c r="F511" s="222"/>
      <c r="G511" s="222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3"/>
      <c r="Z511" s="213"/>
      <c r="AA511" s="213"/>
      <c r="AB511" s="213"/>
      <c r="AC511" s="213"/>
      <c r="AD511" s="213"/>
      <c r="AE511" s="213"/>
      <c r="AF511" s="213"/>
      <c r="AG511" s="213" t="s">
        <v>152</v>
      </c>
      <c r="AH511" s="213">
        <v>0</v>
      </c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">
      <c r="A512" s="220"/>
      <c r="B512" s="221"/>
      <c r="C512" s="253" t="s">
        <v>173</v>
      </c>
      <c r="D512" s="223"/>
      <c r="E512" s="224">
        <v>0.4</v>
      </c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152</v>
      </c>
      <c r="AH512" s="213">
        <v>0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">
      <c r="A513" s="220"/>
      <c r="B513" s="221"/>
      <c r="C513" s="253" t="s">
        <v>175</v>
      </c>
      <c r="D513" s="223"/>
      <c r="E513" s="224"/>
      <c r="F513" s="222"/>
      <c r="G513" s="222"/>
      <c r="H513" s="222"/>
      <c r="I513" s="222"/>
      <c r="J513" s="222"/>
      <c r="K513" s="222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13"/>
      <c r="Z513" s="213"/>
      <c r="AA513" s="213"/>
      <c r="AB513" s="213"/>
      <c r="AC513" s="213"/>
      <c r="AD513" s="213"/>
      <c r="AE513" s="213"/>
      <c r="AF513" s="213"/>
      <c r="AG513" s="213" t="s">
        <v>152</v>
      </c>
      <c r="AH513" s="213">
        <v>0</v>
      </c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outlineLevel="1" x14ac:dyDescent="0.2">
      <c r="A514" s="220"/>
      <c r="B514" s="221"/>
      <c r="C514" s="253" t="s">
        <v>185</v>
      </c>
      <c r="D514" s="223"/>
      <c r="E514" s="224">
        <v>-1.5760000000000001</v>
      </c>
      <c r="F514" s="222"/>
      <c r="G514" s="222"/>
      <c r="H514" s="222"/>
      <c r="I514" s="222"/>
      <c r="J514" s="222"/>
      <c r="K514" s="222"/>
      <c r="L514" s="222"/>
      <c r="M514" s="222"/>
      <c r="N514" s="222"/>
      <c r="O514" s="222"/>
      <c r="P514" s="222"/>
      <c r="Q514" s="222"/>
      <c r="R514" s="222"/>
      <c r="S514" s="222"/>
      <c r="T514" s="222"/>
      <c r="U514" s="222"/>
      <c r="V514" s="222"/>
      <c r="W514" s="222"/>
      <c r="X514" s="222"/>
      <c r="Y514" s="213"/>
      <c r="Z514" s="213"/>
      <c r="AA514" s="213"/>
      <c r="AB514" s="213"/>
      <c r="AC514" s="213"/>
      <c r="AD514" s="213"/>
      <c r="AE514" s="213"/>
      <c r="AF514" s="213"/>
      <c r="AG514" s="213" t="s">
        <v>152</v>
      </c>
      <c r="AH514" s="213">
        <v>0</v>
      </c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20"/>
      <c r="B515" s="221"/>
      <c r="C515" s="253" t="s">
        <v>186</v>
      </c>
      <c r="D515" s="223"/>
      <c r="E515" s="224">
        <v>-1.7729999999999999</v>
      </c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152</v>
      </c>
      <c r="AH515" s="213">
        <v>0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outlineLevel="1" x14ac:dyDescent="0.2">
      <c r="A516" s="220"/>
      <c r="B516" s="221"/>
      <c r="C516" s="253" t="s">
        <v>478</v>
      </c>
      <c r="D516" s="223"/>
      <c r="E516" s="224"/>
      <c r="F516" s="222"/>
      <c r="G516" s="222"/>
      <c r="H516" s="222"/>
      <c r="I516" s="222"/>
      <c r="J516" s="222"/>
      <c r="K516" s="222"/>
      <c r="L516" s="222"/>
      <c r="M516" s="222"/>
      <c r="N516" s="222"/>
      <c r="O516" s="222"/>
      <c r="P516" s="222"/>
      <c r="Q516" s="222"/>
      <c r="R516" s="222"/>
      <c r="S516" s="222"/>
      <c r="T516" s="222"/>
      <c r="U516" s="222"/>
      <c r="V516" s="222"/>
      <c r="W516" s="222"/>
      <c r="X516" s="222"/>
      <c r="Y516" s="213"/>
      <c r="Z516" s="213"/>
      <c r="AA516" s="213"/>
      <c r="AB516" s="213"/>
      <c r="AC516" s="213"/>
      <c r="AD516" s="213"/>
      <c r="AE516" s="213"/>
      <c r="AF516" s="213"/>
      <c r="AG516" s="213" t="s">
        <v>152</v>
      </c>
      <c r="AH516" s="213">
        <v>0</v>
      </c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1" x14ac:dyDescent="0.2">
      <c r="A517" s="220"/>
      <c r="B517" s="221"/>
      <c r="C517" s="253" t="s">
        <v>439</v>
      </c>
      <c r="D517" s="223"/>
      <c r="E517" s="224">
        <v>11.56</v>
      </c>
      <c r="F517" s="222"/>
      <c r="G517" s="22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3"/>
      <c r="Z517" s="213"/>
      <c r="AA517" s="213"/>
      <c r="AB517" s="213"/>
      <c r="AC517" s="213"/>
      <c r="AD517" s="213"/>
      <c r="AE517" s="213"/>
      <c r="AF517" s="213"/>
      <c r="AG517" s="213" t="s">
        <v>152</v>
      </c>
      <c r="AH517" s="213">
        <v>0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">
      <c r="A518" s="220"/>
      <c r="B518" s="221"/>
      <c r="C518" s="253" t="s">
        <v>187</v>
      </c>
      <c r="D518" s="223"/>
      <c r="E518" s="224"/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152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20"/>
      <c r="B519" s="221"/>
      <c r="C519" s="253" t="s">
        <v>188</v>
      </c>
      <c r="D519" s="223"/>
      <c r="E519" s="224">
        <v>19.281600000000001</v>
      </c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3"/>
      <c r="Z519" s="213"/>
      <c r="AA519" s="213"/>
      <c r="AB519" s="213"/>
      <c r="AC519" s="213"/>
      <c r="AD519" s="213"/>
      <c r="AE519" s="213"/>
      <c r="AF519" s="213"/>
      <c r="AG519" s="213" t="s">
        <v>152</v>
      </c>
      <c r="AH519" s="213">
        <v>0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outlineLevel="1" x14ac:dyDescent="0.2">
      <c r="A520" s="220"/>
      <c r="B520" s="221"/>
      <c r="C520" s="253" t="s">
        <v>189</v>
      </c>
      <c r="D520" s="223"/>
      <c r="E520" s="224">
        <v>32.136000000000003</v>
      </c>
      <c r="F520" s="222"/>
      <c r="G520" s="222"/>
      <c r="H520" s="222"/>
      <c r="I520" s="222"/>
      <c r="J520" s="222"/>
      <c r="K520" s="222"/>
      <c r="L520" s="222"/>
      <c r="M520" s="222"/>
      <c r="N520" s="222"/>
      <c r="O520" s="222"/>
      <c r="P520" s="222"/>
      <c r="Q520" s="222"/>
      <c r="R520" s="222"/>
      <c r="S520" s="222"/>
      <c r="T520" s="222"/>
      <c r="U520" s="222"/>
      <c r="V520" s="222"/>
      <c r="W520" s="222"/>
      <c r="X520" s="222"/>
      <c r="Y520" s="213"/>
      <c r="Z520" s="213"/>
      <c r="AA520" s="213"/>
      <c r="AB520" s="213"/>
      <c r="AC520" s="213"/>
      <c r="AD520" s="213"/>
      <c r="AE520" s="213"/>
      <c r="AF520" s="213"/>
      <c r="AG520" s="213" t="s">
        <v>152</v>
      </c>
      <c r="AH520" s="213">
        <v>0</v>
      </c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20"/>
      <c r="B521" s="221"/>
      <c r="C521" s="253" t="s">
        <v>172</v>
      </c>
      <c r="D521" s="223"/>
      <c r="E521" s="224"/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152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">
      <c r="A522" s="220"/>
      <c r="B522" s="221"/>
      <c r="C522" s="253" t="s">
        <v>190</v>
      </c>
      <c r="D522" s="223"/>
      <c r="E522" s="224">
        <v>0.40400000000000003</v>
      </c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3"/>
      <c r="Z522" s="213"/>
      <c r="AA522" s="213"/>
      <c r="AB522" s="213"/>
      <c r="AC522" s="213"/>
      <c r="AD522" s="213"/>
      <c r="AE522" s="213"/>
      <c r="AF522" s="213"/>
      <c r="AG522" s="213" t="s">
        <v>152</v>
      </c>
      <c r="AH522" s="213">
        <v>0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1" x14ac:dyDescent="0.2">
      <c r="A523" s="220"/>
      <c r="B523" s="221"/>
      <c r="C523" s="253" t="s">
        <v>184</v>
      </c>
      <c r="D523" s="223"/>
      <c r="E523" s="224">
        <v>1.56</v>
      </c>
      <c r="F523" s="222"/>
      <c r="G523" s="222"/>
      <c r="H523" s="222"/>
      <c r="I523" s="222"/>
      <c r="J523" s="222"/>
      <c r="K523" s="222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13"/>
      <c r="Z523" s="213"/>
      <c r="AA523" s="213"/>
      <c r="AB523" s="213"/>
      <c r="AC523" s="213"/>
      <c r="AD523" s="213"/>
      <c r="AE523" s="213"/>
      <c r="AF523" s="213"/>
      <c r="AG523" s="213" t="s">
        <v>152</v>
      </c>
      <c r="AH523" s="213">
        <v>0</v>
      </c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">
      <c r="A524" s="220"/>
      <c r="B524" s="221"/>
      <c r="C524" s="253" t="s">
        <v>175</v>
      </c>
      <c r="D524" s="223"/>
      <c r="E524" s="224"/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152</v>
      </c>
      <c r="AH524" s="213">
        <v>0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">
      <c r="A525" s="220"/>
      <c r="B525" s="221"/>
      <c r="C525" s="253" t="s">
        <v>186</v>
      </c>
      <c r="D525" s="223"/>
      <c r="E525" s="224">
        <v>-1.7729999999999999</v>
      </c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3"/>
      <c r="Z525" s="213"/>
      <c r="AA525" s="213"/>
      <c r="AB525" s="213"/>
      <c r="AC525" s="213"/>
      <c r="AD525" s="213"/>
      <c r="AE525" s="213"/>
      <c r="AF525" s="213"/>
      <c r="AG525" s="213" t="s">
        <v>152</v>
      </c>
      <c r="AH525" s="213">
        <v>0</v>
      </c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1" x14ac:dyDescent="0.2">
      <c r="A526" s="220"/>
      <c r="B526" s="221"/>
      <c r="C526" s="253" t="s">
        <v>191</v>
      </c>
      <c r="D526" s="223"/>
      <c r="E526" s="224">
        <v>-1.9695</v>
      </c>
      <c r="F526" s="222"/>
      <c r="G526" s="222"/>
      <c r="H526" s="222"/>
      <c r="I526" s="222"/>
      <c r="J526" s="222"/>
      <c r="K526" s="222"/>
      <c r="L526" s="222"/>
      <c r="M526" s="222"/>
      <c r="N526" s="222"/>
      <c r="O526" s="222"/>
      <c r="P526" s="222"/>
      <c r="Q526" s="222"/>
      <c r="R526" s="222"/>
      <c r="S526" s="222"/>
      <c r="T526" s="222"/>
      <c r="U526" s="222"/>
      <c r="V526" s="222"/>
      <c r="W526" s="222"/>
      <c r="X526" s="222"/>
      <c r="Y526" s="213"/>
      <c r="Z526" s="213"/>
      <c r="AA526" s="213"/>
      <c r="AB526" s="213"/>
      <c r="AC526" s="213"/>
      <c r="AD526" s="213"/>
      <c r="AE526" s="213"/>
      <c r="AF526" s="213"/>
      <c r="AG526" s="213" t="s">
        <v>152</v>
      </c>
      <c r="AH526" s="213">
        <v>0</v>
      </c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1" x14ac:dyDescent="0.2">
      <c r="A527" s="220"/>
      <c r="B527" s="221"/>
      <c r="C527" s="253" t="s">
        <v>478</v>
      </c>
      <c r="D527" s="223"/>
      <c r="E527" s="224"/>
      <c r="F527" s="222"/>
      <c r="G527" s="222"/>
      <c r="H527" s="222"/>
      <c r="I527" s="222"/>
      <c r="J527" s="222"/>
      <c r="K527" s="222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13"/>
      <c r="Z527" s="213"/>
      <c r="AA527" s="213"/>
      <c r="AB527" s="213"/>
      <c r="AC527" s="213"/>
      <c r="AD527" s="213"/>
      <c r="AE527" s="213"/>
      <c r="AF527" s="213"/>
      <c r="AG527" s="213" t="s">
        <v>152</v>
      </c>
      <c r="AH527" s="213">
        <v>0</v>
      </c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">
      <c r="A528" s="220"/>
      <c r="B528" s="221"/>
      <c r="C528" s="253" t="s">
        <v>440</v>
      </c>
      <c r="D528" s="223"/>
      <c r="E528" s="224">
        <v>15.91</v>
      </c>
      <c r="F528" s="222"/>
      <c r="G528" s="222"/>
      <c r="H528" s="222"/>
      <c r="I528" s="222"/>
      <c r="J528" s="222"/>
      <c r="K528" s="222"/>
      <c r="L528" s="222"/>
      <c r="M528" s="222"/>
      <c r="N528" s="222"/>
      <c r="O528" s="222"/>
      <c r="P528" s="222"/>
      <c r="Q528" s="222"/>
      <c r="R528" s="222"/>
      <c r="S528" s="222"/>
      <c r="T528" s="222"/>
      <c r="U528" s="222"/>
      <c r="V528" s="222"/>
      <c r="W528" s="222"/>
      <c r="X528" s="222"/>
      <c r="Y528" s="213"/>
      <c r="Z528" s="213"/>
      <c r="AA528" s="213"/>
      <c r="AB528" s="213"/>
      <c r="AC528" s="213"/>
      <c r="AD528" s="213"/>
      <c r="AE528" s="213"/>
      <c r="AF528" s="213"/>
      <c r="AG528" s="213" t="s">
        <v>152</v>
      </c>
      <c r="AH528" s="213">
        <v>0</v>
      </c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">
      <c r="A529" s="232">
        <v>83</v>
      </c>
      <c r="B529" s="233" t="s">
        <v>483</v>
      </c>
      <c r="C529" s="252" t="s">
        <v>484</v>
      </c>
      <c r="D529" s="234" t="s">
        <v>146</v>
      </c>
      <c r="E529" s="235">
        <v>168.22389999999999</v>
      </c>
      <c r="F529" s="236"/>
      <c r="G529" s="237">
        <f>ROUND(E529*F529,2)</f>
        <v>0</v>
      </c>
      <c r="H529" s="236"/>
      <c r="I529" s="237">
        <f>ROUND(E529*H529,2)</f>
        <v>0</v>
      </c>
      <c r="J529" s="236"/>
      <c r="K529" s="237">
        <f>ROUND(E529*J529,2)</f>
        <v>0</v>
      </c>
      <c r="L529" s="237">
        <v>15</v>
      </c>
      <c r="M529" s="237">
        <f>G529*(1+L529/100)</f>
        <v>0</v>
      </c>
      <c r="N529" s="237">
        <v>1.4999999999999999E-4</v>
      </c>
      <c r="O529" s="237">
        <f>ROUND(E529*N529,2)</f>
        <v>0.03</v>
      </c>
      <c r="P529" s="237">
        <v>0</v>
      </c>
      <c r="Q529" s="237">
        <f>ROUND(E529*P529,2)</f>
        <v>0</v>
      </c>
      <c r="R529" s="237" t="s">
        <v>476</v>
      </c>
      <c r="S529" s="237" t="s">
        <v>148</v>
      </c>
      <c r="T529" s="238" t="s">
        <v>148</v>
      </c>
      <c r="U529" s="222">
        <v>0.10191</v>
      </c>
      <c r="V529" s="222">
        <f>ROUND(E529*U529,2)</f>
        <v>17.14</v>
      </c>
      <c r="W529" s="222"/>
      <c r="X529" s="222" t="s">
        <v>149</v>
      </c>
      <c r="Y529" s="213"/>
      <c r="Z529" s="213"/>
      <c r="AA529" s="213"/>
      <c r="AB529" s="213"/>
      <c r="AC529" s="213"/>
      <c r="AD529" s="213"/>
      <c r="AE529" s="213"/>
      <c r="AF529" s="213"/>
      <c r="AG529" s="213" t="s">
        <v>150</v>
      </c>
      <c r="AH529" s="213"/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">
      <c r="A530" s="220"/>
      <c r="B530" s="221"/>
      <c r="C530" s="253" t="s">
        <v>477</v>
      </c>
      <c r="D530" s="223"/>
      <c r="E530" s="224"/>
      <c r="F530" s="222"/>
      <c r="G530" s="222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3"/>
      <c r="Z530" s="213"/>
      <c r="AA530" s="213"/>
      <c r="AB530" s="213"/>
      <c r="AC530" s="213"/>
      <c r="AD530" s="213"/>
      <c r="AE530" s="213"/>
      <c r="AF530" s="213"/>
      <c r="AG530" s="213" t="s">
        <v>152</v>
      </c>
      <c r="AH530" s="213">
        <v>0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outlineLevel="1" x14ac:dyDescent="0.2">
      <c r="A531" s="220"/>
      <c r="B531" s="221"/>
      <c r="C531" s="253" t="s">
        <v>169</v>
      </c>
      <c r="D531" s="223"/>
      <c r="E531" s="224"/>
      <c r="F531" s="222"/>
      <c r="G531" s="222"/>
      <c r="H531" s="222"/>
      <c r="I531" s="222"/>
      <c r="J531" s="222"/>
      <c r="K531" s="222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13"/>
      <c r="Z531" s="213"/>
      <c r="AA531" s="213"/>
      <c r="AB531" s="213"/>
      <c r="AC531" s="213"/>
      <c r="AD531" s="213"/>
      <c r="AE531" s="213"/>
      <c r="AF531" s="213"/>
      <c r="AG531" s="213" t="s">
        <v>152</v>
      </c>
      <c r="AH531" s="213">
        <v>0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20"/>
      <c r="B532" s="221"/>
      <c r="C532" s="253" t="s">
        <v>170</v>
      </c>
      <c r="D532" s="223"/>
      <c r="E532" s="224">
        <v>21.018000000000001</v>
      </c>
      <c r="F532" s="222"/>
      <c r="G532" s="22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3"/>
      <c r="Z532" s="213"/>
      <c r="AA532" s="213"/>
      <c r="AB532" s="213"/>
      <c r="AC532" s="213"/>
      <c r="AD532" s="213"/>
      <c r="AE532" s="213"/>
      <c r="AF532" s="213"/>
      <c r="AG532" s="213" t="s">
        <v>152</v>
      </c>
      <c r="AH532" s="213">
        <v>0</v>
      </c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20"/>
      <c r="B533" s="221"/>
      <c r="C533" s="253" t="s">
        <v>171</v>
      </c>
      <c r="D533" s="223"/>
      <c r="E533" s="224">
        <v>7.8120000000000003</v>
      </c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152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">
      <c r="A534" s="220"/>
      <c r="B534" s="221"/>
      <c r="C534" s="253" t="s">
        <v>172</v>
      </c>
      <c r="D534" s="223"/>
      <c r="E534" s="224"/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152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">
      <c r="A535" s="220"/>
      <c r="B535" s="221"/>
      <c r="C535" s="253" t="s">
        <v>173</v>
      </c>
      <c r="D535" s="223"/>
      <c r="E535" s="224">
        <v>0.4</v>
      </c>
      <c r="F535" s="222"/>
      <c r="G535" s="222"/>
      <c r="H535" s="222"/>
      <c r="I535" s="222"/>
      <c r="J535" s="222"/>
      <c r="K535" s="222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13"/>
      <c r="Z535" s="213"/>
      <c r="AA535" s="213"/>
      <c r="AB535" s="213"/>
      <c r="AC535" s="213"/>
      <c r="AD535" s="213"/>
      <c r="AE535" s="213"/>
      <c r="AF535" s="213"/>
      <c r="AG535" s="213" t="s">
        <v>152</v>
      </c>
      <c r="AH535" s="213">
        <v>0</v>
      </c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outlineLevel="1" x14ac:dyDescent="0.2">
      <c r="A536" s="220"/>
      <c r="B536" s="221"/>
      <c r="C536" s="253" t="s">
        <v>174</v>
      </c>
      <c r="D536" s="223"/>
      <c r="E536" s="224">
        <v>1.68</v>
      </c>
      <c r="F536" s="222"/>
      <c r="G536" s="222"/>
      <c r="H536" s="222"/>
      <c r="I536" s="222"/>
      <c r="J536" s="222"/>
      <c r="K536" s="222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13"/>
      <c r="Z536" s="213"/>
      <c r="AA536" s="213"/>
      <c r="AB536" s="213"/>
      <c r="AC536" s="213"/>
      <c r="AD536" s="213"/>
      <c r="AE536" s="213"/>
      <c r="AF536" s="213"/>
      <c r="AG536" s="213" t="s">
        <v>152</v>
      </c>
      <c r="AH536" s="213">
        <v>0</v>
      </c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outlineLevel="1" x14ac:dyDescent="0.2">
      <c r="A537" s="220"/>
      <c r="B537" s="221"/>
      <c r="C537" s="253" t="s">
        <v>175</v>
      </c>
      <c r="D537" s="223"/>
      <c r="E537" s="224"/>
      <c r="F537" s="222"/>
      <c r="G537" s="222"/>
      <c r="H537" s="222"/>
      <c r="I537" s="222"/>
      <c r="J537" s="222"/>
      <c r="K537" s="222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13"/>
      <c r="Z537" s="213"/>
      <c r="AA537" s="213"/>
      <c r="AB537" s="213"/>
      <c r="AC537" s="213"/>
      <c r="AD537" s="213"/>
      <c r="AE537" s="213"/>
      <c r="AF537" s="213"/>
      <c r="AG537" s="213" t="s">
        <v>152</v>
      </c>
      <c r="AH537" s="213">
        <v>0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">
      <c r="A538" s="220"/>
      <c r="B538" s="221"/>
      <c r="C538" s="253" t="s">
        <v>176</v>
      </c>
      <c r="D538" s="223"/>
      <c r="E538" s="224">
        <v>-3.1520000000000001</v>
      </c>
      <c r="F538" s="222"/>
      <c r="G538" s="22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3"/>
      <c r="Z538" s="213"/>
      <c r="AA538" s="213"/>
      <c r="AB538" s="213"/>
      <c r="AC538" s="213"/>
      <c r="AD538" s="213"/>
      <c r="AE538" s="213"/>
      <c r="AF538" s="213"/>
      <c r="AG538" s="213" t="s">
        <v>152</v>
      </c>
      <c r="AH538" s="213">
        <v>0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 x14ac:dyDescent="0.2">
      <c r="A539" s="220"/>
      <c r="B539" s="221"/>
      <c r="C539" s="253" t="s">
        <v>478</v>
      </c>
      <c r="D539" s="223"/>
      <c r="E539" s="224"/>
      <c r="F539" s="222"/>
      <c r="G539" s="222"/>
      <c r="H539" s="222"/>
      <c r="I539" s="222"/>
      <c r="J539" s="222"/>
      <c r="K539" s="222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13"/>
      <c r="Z539" s="213"/>
      <c r="AA539" s="213"/>
      <c r="AB539" s="213"/>
      <c r="AC539" s="213"/>
      <c r="AD539" s="213"/>
      <c r="AE539" s="213"/>
      <c r="AF539" s="213"/>
      <c r="AG539" s="213" t="s">
        <v>152</v>
      </c>
      <c r="AH539" s="213">
        <v>0</v>
      </c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outlineLevel="1" x14ac:dyDescent="0.2">
      <c r="A540" s="220"/>
      <c r="B540" s="221"/>
      <c r="C540" s="253" t="s">
        <v>390</v>
      </c>
      <c r="D540" s="223"/>
      <c r="E540" s="224">
        <v>4.2699999999999996</v>
      </c>
      <c r="F540" s="222"/>
      <c r="G540" s="222"/>
      <c r="H540" s="222"/>
      <c r="I540" s="222"/>
      <c r="J540" s="222"/>
      <c r="K540" s="222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13"/>
      <c r="Z540" s="213"/>
      <c r="AA540" s="213"/>
      <c r="AB540" s="213"/>
      <c r="AC540" s="213"/>
      <c r="AD540" s="213"/>
      <c r="AE540" s="213"/>
      <c r="AF540" s="213"/>
      <c r="AG540" s="213" t="s">
        <v>152</v>
      </c>
      <c r="AH540" s="213">
        <v>0</v>
      </c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outlineLevel="1" x14ac:dyDescent="0.2">
      <c r="A541" s="220"/>
      <c r="B541" s="221"/>
      <c r="C541" s="253" t="s">
        <v>177</v>
      </c>
      <c r="D541" s="223"/>
      <c r="E541" s="224"/>
      <c r="F541" s="222"/>
      <c r="G541" s="222"/>
      <c r="H541" s="222"/>
      <c r="I541" s="222"/>
      <c r="J541" s="222"/>
      <c r="K541" s="222"/>
      <c r="L541" s="222"/>
      <c r="M541" s="222"/>
      <c r="N541" s="222"/>
      <c r="O541" s="222"/>
      <c r="P541" s="222"/>
      <c r="Q541" s="222"/>
      <c r="R541" s="222"/>
      <c r="S541" s="222"/>
      <c r="T541" s="222"/>
      <c r="U541" s="222"/>
      <c r="V541" s="222"/>
      <c r="W541" s="222"/>
      <c r="X541" s="222"/>
      <c r="Y541" s="213"/>
      <c r="Z541" s="213"/>
      <c r="AA541" s="213"/>
      <c r="AB541" s="213"/>
      <c r="AC541" s="213"/>
      <c r="AD541" s="213"/>
      <c r="AE541" s="213"/>
      <c r="AF541" s="213"/>
      <c r="AG541" s="213" t="s">
        <v>152</v>
      </c>
      <c r="AH541" s="213">
        <v>0</v>
      </c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20"/>
      <c r="B542" s="221"/>
      <c r="C542" s="253" t="s">
        <v>178</v>
      </c>
      <c r="D542" s="223"/>
      <c r="E542" s="224">
        <v>3.39</v>
      </c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3"/>
      <c r="Z542" s="213"/>
      <c r="AA542" s="213"/>
      <c r="AB542" s="213"/>
      <c r="AC542" s="213"/>
      <c r="AD542" s="213"/>
      <c r="AE542" s="213"/>
      <c r="AF542" s="213"/>
      <c r="AG542" s="213" t="s">
        <v>152</v>
      </c>
      <c r="AH542" s="213">
        <v>0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">
      <c r="A543" s="220"/>
      <c r="B543" s="221"/>
      <c r="C543" s="253" t="s">
        <v>179</v>
      </c>
      <c r="D543" s="223"/>
      <c r="E543" s="224">
        <v>2.06</v>
      </c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152</v>
      </c>
      <c r="AH543" s="213">
        <v>0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">
      <c r="A544" s="220"/>
      <c r="B544" s="221"/>
      <c r="C544" s="253" t="s">
        <v>478</v>
      </c>
      <c r="D544" s="223"/>
      <c r="E544" s="224"/>
      <c r="F544" s="222"/>
      <c r="G544" s="222"/>
      <c r="H544" s="222"/>
      <c r="I544" s="222"/>
      <c r="J544" s="222"/>
      <c r="K544" s="222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13"/>
      <c r="Z544" s="213"/>
      <c r="AA544" s="213"/>
      <c r="AB544" s="213"/>
      <c r="AC544" s="213"/>
      <c r="AD544" s="213"/>
      <c r="AE544" s="213"/>
      <c r="AF544" s="213"/>
      <c r="AG544" s="213" t="s">
        <v>152</v>
      </c>
      <c r="AH544" s="213">
        <v>0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20"/>
      <c r="B545" s="221"/>
      <c r="C545" s="253" t="s">
        <v>153</v>
      </c>
      <c r="D545" s="223"/>
      <c r="E545" s="224">
        <v>6.98</v>
      </c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152</v>
      </c>
      <c r="AH545" s="213">
        <v>0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">
      <c r="A546" s="220"/>
      <c r="B546" s="221"/>
      <c r="C546" s="253" t="s">
        <v>180</v>
      </c>
      <c r="D546" s="223"/>
      <c r="E546" s="224"/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152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outlineLevel="1" x14ac:dyDescent="0.2">
      <c r="A547" s="220"/>
      <c r="B547" s="221"/>
      <c r="C547" s="253" t="s">
        <v>181</v>
      </c>
      <c r="D547" s="223"/>
      <c r="E547" s="224">
        <v>31.970800000000001</v>
      </c>
      <c r="F547" s="222"/>
      <c r="G547" s="222"/>
      <c r="H547" s="222"/>
      <c r="I547" s="222"/>
      <c r="J547" s="222"/>
      <c r="K547" s="222"/>
      <c r="L547" s="222"/>
      <c r="M547" s="222"/>
      <c r="N547" s="222"/>
      <c r="O547" s="222"/>
      <c r="P547" s="222"/>
      <c r="Q547" s="222"/>
      <c r="R547" s="222"/>
      <c r="S547" s="222"/>
      <c r="T547" s="222"/>
      <c r="U547" s="222"/>
      <c r="V547" s="222"/>
      <c r="W547" s="222"/>
      <c r="X547" s="222"/>
      <c r="Y547" s="213"/>
      <c r="Z547" s="213"/>
      <c r="AA547" s="213"/>
      <c r="AB547" s="213"/>
      <c r="AC547" s="213"/>
      <c r="AD547" s="213"/>
      <c r="AE547" s="213"/>
      <c r="AF547" s="213"/>
      <c r="AG547" s="213" t="s">
        <v>152</v>
      </c>
      <c r="AH547" s="213">
        <v>0</v>
      </c>
      <c r="AI547" s="213"/>
      <c r="AJ547" s="213"/>
      <c r="AK547" s="213"/>
      <c r="AL547" s="213"/>
      <c r="AM547" s="213"/>
      <c r="AN547" s="213"/>
      <c r="AO547" s="213"/>
      <c r="AP547" s="213"/>
      <c r="AQ547" s="213"/>
      <c r="AR547" s="213"/>
      <c r="AS547" s="213"/>
      <c r="AT547" s="213"/>
      <c r="AU547" s="213"/>
      <c r="AV547" s="213"/>
      <c r="AW547" s="213"/>
      <c r="AX547" s="213"/>
      <c r="AY547" s="213"/>
      <c r="AZ547" s="213"/>
      <c r="BA547" s="213"/>
      <c r="BB547" s="213"/>
      <c r="BC547" s="213"/>
      <c r="BD547" s="213"/>
      <c r="BE547" s="213"/>
      <c r="BF547" s="213"/>
      <c r="BG547" s="213"/>
      <c r="BH547" s="213"/>
    </row>
    <row r="548" spans="1:60" outlineLevel="1" x14ac:dyDescent="0.2">
      <c r="A548" s="220"/>
      <c r="B548" s="221"/>
      <c r="C548" s="253" t="s">
        <v>182</v>
      </c>
      <c r="D548" s="223"/>
      <c r="E548" s="224">
        <v>13.994999999999999</v>
      </c>
      <c r="F548" s="222"/>
      <c r="G548" s="222"/>
      <c r="H548" s="222"/>
      <c r="I548" s="222"/>
      <c r="J548" s="222"/>
      <c r="K548" s="222"/>
      <c r="L548" s="222"/>
      <c r="M548" s="222"/>
      <c r="N548" s="222"/>
      <c r="O548" s="222"/>
      <c r="P548" s="222"/>
      <c r="Q548" s="222"/>
      <c r="R548" s="222"/>
      <c r="S548" s="222"/>
      <c r="T548" s="222"/>
      <c r="U548" s="222"/>
      <c r="V548" s="222"/>
      <c r="W548" s="222"/>
      <c r="X548" s="222"/>
      <c r="Y548" s="213"/>
      <c r="Z548" s="213"/>
      <c r="AA548" s="213"/>
      <c r="AB548" s="213"/>
      <c r="AC548" s="213"/>
      <c r="AD548" s="213"/>
      <c r="AE548" s="213"/>
      <c r="AF548" s="213"/>
      <c r="AG548" s="213" t="s">
        <v>152</v>
      </c>
      <c r="AH548" s="213">
        <v>0</v>
      </c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outlineLevel="1" x14ac:dyDescent="0.2">
      <c r="A549" s="220"/>
      <c r="B549" s="221"/>
      <c r="C549" s="253" t="s">
        <v>172</v>
      </c>
      <c r="D549" s="223"/>
      <c r="E549" s="224"/>
      <c r="F549" s="222"/>
      <c r="G549" s="222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3"/>
      <c r="Z549" s="213"/>
      <c r="AA549" s="213"/>
      <c r="AB549" s="213"/>
      <c r="AC549" s="213"/>
      <c r="AD549" s="213"/>
      <c r="AE549" s="213"/>
      <c r="AF549" s="213"/>
      <c r="AG549" s="213" t="s">
        <v>152</v>
      </c>
      <c r="AH549" s="213">
        <v>0</v>
      </c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outlineLevel="1" x14ac:dyDescent="0.2">
      <c r="A550" s="220"/>
      <c r="B550" s="221"/>
      <c r="C550" s="253" t="s">
        <v>183</v>
      </c>
      <c r="D550" s="223"/>
      <c r="E550" s="224">
        <v>1.68</v>
      </c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3"/>
      <c r="Z550" s="213"/>
      <c r="AA550" s="213"/>
      <c r="AB550" s="213"/>
      <c r="AC550" s="213"/>
      <c r="AD550" s="213"/>
      <c r="AE550" s="213"/>
      <c r="AF550" s="213"/>
      <c r="AG550" s="213" t="s">
        <v>152</v>
      </c>
      <c r="AH550" s="213">
        <v>0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outlineLevel="1" x14ac:dyDescent="0.2">
      <c r="A551" s="220"/>
      <c r="B551" s="221"/>
      <c r="C551" s="253" t="s">
        <v>173</v>
      </c>
      <c r="D551" s="223"/>
      <c r="E551" s="224">
        <v>0.4</v>
      </c>
      <c r="F551" s="222"/>
      <c r="G551" s="222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3"/>
      <c r="Z551" s="213"/>
      <c r="AA551" s="213"/>
      <c r="AB551" s="213"/>
      <c r="AC551" s="213"/>
      <c r="AD551" s="213"/>
      <c r="AE551" s="213"/>
      <c r="AF551" s="213"/>
      <c r="AG551" s="213" t="s">
        <v>152</v>
      </c>
      <c r="AH551" s="213">
        <v>0</v>
      </c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20"/>
      <c r="B552" s="221"/>
      <c r="C552" s="253" t="s">
        <v>184</v>
      </c>
      <c r="D552" s="223"/>
      <c r="E552" s="224">
        <v>1.56</v>
      </c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152</v>
      </c>
      <c r="AH552" s="213">
        <v>0</v>
      </c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20"/>
      <c r="B553" s="221"/>
      <c r="C553" s="253" t="s">
        <v>173</v>
      </c>
      <c r="D553" s="223"/>
      <c r="E553" s="224">
        <v>0.4</v>
      </c>
      <c r="F553" s="222"/>
      <c r="G553" s="222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3"/>
      <c r="Z553" s="213"/>
      <c r="AA553" s="213"/>
      <c r="AB553" s="213"/>
      <c r="AC553" s="213"/>
      <c r="AD553" s="213"/>
      <c r="AE553" s="213"/>
      <c r="AF553" s="213"/>
      <c r="AG553" s="213" t="s">
        <v>152</v>
      </c>
      <c r="AH553" s="213">
        <v>0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1" x14ac:dyDescent="0.2">
      <c r="A554" s="220"/>
      <c r="B554" s="221"/>
      <c r="C554" s="253" t="s">
        <v>175</v>
      </c>
      <c r="D554" s="223"/>
      <c r="E554" s="224"/>
      <c r="F554" s="222"/>
      <c r="G554" s="222"/>
      <c r="H554" s="222"/>
      <c r="I554" s="222"/>
      <c r="J554" s="222"/>
      <c r="K554" s="222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13"/>
      <c r="Z554" s="213"/>
      <c r="AA554" s="213"/>
      <c r="AB554" s="213"/>
      <c r="AC554" s="213"/>
      <c r="AD554" s="213"/>
      <c r="AE554" s="213"/>
      <c r="AF554" s="213"/>
      <c r="AG554" s="213" t="s">
        <v>152</v>
      </c>
      <c r="AH554" s="213">
        <v>0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1" x14ac:dyDescent="0.2">
      <c r="A555" s="220"/>
      <c r="B555" s="221"/>
      <c r="C555" s="253" t="s">
        <v>185</v>
      </c>
      <c r="D555" s="223"/>
      <c r="E555" s="224">
        <v>-1.5760000000000001</v>
      </c>
      <c r="F555" s="222"/>
      <c r="G555" s="22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3"/>
      <c r="Z555" s="213"/>
      <c r="AA555" s="213"/>
      <c r="AB555" s="213"/>
      <c r="AC555" s="213"/>
      <c r="AD555" s="213"/>
      <c r="AE555" s="213"/>
      <c r="AF555" s="213"/>
      <c r="AG555" s="213" t="s">
        <v>152</v>
      </c>
      <c r="AH555" s="213">
        <v>0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1" x14ac:dyDescent="0.2">
      <c r="A556" s="220"/>
      <c r="B556" s="221"/>
      <c r="C556" s="253" t="s">
        <v>186</v>
      </c>
      <c r="D556" s="223"/>
      <c r="E556" s="224">
        <v>-1.7729999999999999</v>
      </c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3"/>
      <c r="Z556" s="213"/>
      <c r="AA556" s="213"/>
      <c r="AB556" s="213"/>
      <c r="AC556" s="213"/>
      <c r="AD556" s="213"/>
      <c r="AE556" s="213"/>
      <c r="AF556" s="213"/>
      <c r="AG556" s="213" t="s">
        <v>152</v>
      </c>
      <c r="AH556" s="213">
        <v>0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 x14ac:dyDescent="0.2">
      <c r="A557" s="220"/>
      <c r="B557" s="221"/>
      <c r="C557" s="253" t="s">
        <v>478</v>
      </c>
      <c r="D557" s="223"/>
      <c r="E557" s="224"/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3"/>
      <c r="Z557" s="213"/>
      <c r="AA557" s="213"/>
      <c r="AB557" s="213"/>
      <c r="AC557" s="213"/>
      <c r="AD557" s="213"/>
      <c r="AE557" s="213"/>
      <c r="AF557" s="213"/>
      <c r="AG557" s="213" t="s">
        <v>152</v>
      </c>
      <c r="AH557" s="213">
        <v>0</v>
      </c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outlineLevel="1" x14ac:dyDescent="0.2">
      <c r="A558" s="220"/>
      <c r="B558" s="221"/>
      <c r="C558" s="253" t="s">
        <v>439</v>
      </c>
      <c r="D558" s="223"/>
      <c r="E558" s="224">
        <v>11.56</v>
      </c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3"/>
      <c r="Z558" s="213"/>
      <c r="AA558" s="213"/>
      <c r="AB558" s="213"/>
      <c r="AC558" s="213"/>
      <c r="AD558" s="213"/>
      <c r="AE558" s="213"/>
      <c r="AF558" s="213"/>
      <c r="AG558" s="213" t="s">
        <v>152</v>
      </c>
      <c r="AH558" s="213">
        <v>0</v>
      </c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1" x14ac:dyDescent="0.2">
      <c r="A559" s="220"/>
      <c r="B559" s="221"/>
      <c r="C559" s="253" t="s">
        <v>187</v>
      </c>
      <c r="D559" s="223"/>
      <c r="E559" s="224"/>
      <c r="F559" s="222"/>
      <c r="G559" s="222"/>
      <c r="H559" s="222"/>
      <c r="I559" s="222"/>
      <c r="J559" s="222"/>
      <c r="K559" s="222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13"/>
      <c r="Z559" s="213"/>
      <c r="AA559" s="213"/>
      <c r="AB559" s="213"/>
      <c r="AC559" s="213"/>
      <c r="AD559" s="213"/>
      <c r="AE559" s="213"/>
      <c r="AF559" s="213"/>
      <c r="AG559" s="213" t="s">
        <v>152</v>
      </c>
      <c r="AH559" s="213">
        <v>0</v>
      </c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">
      <c r="A560" s="220"/>
      <c r="B560" s="221"/>
      <c r="C560" s="253" t="s">
        <v>188</v>
      </c>
      <c r="D560" s="223"/>
      <c r="E560" s="224">
        <v>19.281600000000001</v>
      </c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152</v>
      </c>
      <c r="AH560" s="213">
        <v>0</v>
      </c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">
      <c r="A561" s="220"/>
      <c r="B561" s="221"/>
      <c r="C561" s="253" t="s">
        <v>189</v>
      </c>
      <c r="D561" s="223"/>
      <c r="E561" s="224">
        <v>32.136000000000003</v>
      </c>
      <c r="F561" s="222"/>
      <c r="G561" s="222"/>
      <c r="H561" s="222"/>
      <c r="I561" s="222"/>
      <c r="J561" s="222"/>
      <c r="K561" s="222"/>
      <c r="L561" s="222"/>
      <c r="M561" s="222"/>
      <c r="N561" s="222"/>
      <c r="O561" s="222"/>
      <c r="P561" s="222"/>
      <c r="Q561" s="222"/>
      <c r="R561" s="222"/>
      <c r="S561" s="222"/>
      <c r="T561" s="222"/>
      <c r="U561" s="222"/>
      <c r="V561" s="222"/>
      <c r="W561" s="222"/>
      <c r="X561" s="222"/>
      <c r="Y561" s="213"/>
      <c r="Z561" s="213"/>
      <c r="AA561" s="213"/>
      <c r="AB561" s="213"/>
      <c r="AC561" s="213"/>
      <c r="AD561" s="213"/>
      <c r="AE561" s="213"/>
      <c r="AF561" s="213"/>
      <c r="AG561" s="213" t="s">
        <v>152</v>
      </c>
      <c r="AH561" s="213">
        <v>0</v>
      </c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">
      <c r="A562" s="220"/>
      <c r="B562" s="221"/>
      <c r="C562" s="253" t="s">
        <v>172</v>
      </c>
      <c r="D562" s="223"/>
      <c r="E562" s="224"/>
      <c r="F562" s="222"/>
      <c r="G562" s="222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3"/>
      <c r="Z562" s="213"/>
      <c r="AA562" s="213"/>
      <c r="AB562" s="213"/>
      <c r="AC562" s="213"/>
      <c r="AD562" s="213"/>
      <c r="AE562" s="213"/>
      <c r="AF562" s="213"/>
      <c r="AG562" s="213" t="s">
        <v>152</v>
      </c>
      <c r="AH562" s="213">
        <v>0</v>
      </c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">
      <c r="A563" s="220"/>
      <c r="B563" s="221"/>
      <c r="C563" s="253" t="s">
        <v>190</v>
      </c>
      <c r="D563" s="223"/>
      <c r="E563" s="224">
        <v>0.40400000000000003</v>
      </c>
      <c r="F563" s="222"/>
      <c r="G563" s="222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3"/>
      <c r="Z563" s="213"/>
      <c r="AA563" s="213"/>
      <c r="AB563" s="213"/>
      <c r="AC563" s="213"/>
      <c r="AD563" s="213"/>
      <c r="AE563" s="213"/>
      <c r="AF563" s="213"/>
      <c r="AG563" s="213" t="s">
        <v>152</v>
      </c>
      <c r="AH563" s="213">
        <v>0</v>
      </c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20"/>
      <c r="B564" s="221"/>
      <c r="C564" s="253" t="s">
        <v>184</v>
      </c>
      <c r="D564" s="223"/>
      <c r="E564" s="224">
        <v>1.56</v>
      </c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152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1" x14ac:dyDescent="0.2">
      <c r="A565" s="220"/>
      <c r="B565" s="221"/>
      <c r="C565" s="253" t="s">
        <v>175</v>
      </c>
      <c r="D565" s="223"/>
      <c r="E565" s="224"/>
      <c r="F565" s="222"/>
      <c r="G565" s="22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3"/>
      <c r="Z565" s="213"/>
      <c r="AA565" s="213"/>
      <c r="AB565" s="213"/>
      <c r="AC565" s="213"/>
      <c r="AD565" s="213"/>
      <c r="AE565" s="213"/>
      <c r="AF565" s="213"/>
      <c r="AG565" s="213" t="s">
        <v>152</v>
      </c>
      <c r="AH565" s="213">
        <v>0</v>
      </c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outlineLevel="1" x14ac:dyDescent="0.2">
      <c r="A566" s="220"/>
      <c r="B566" s="221"/>
      <c r="C566" s="253" t="s">
        <v>186</v>
      </c>
      <c r="D566" s="223"/>
      <c r="E566" s="224">
        <v>-1.7729999999999999</v>
      </c>
      <c r="F566" s="222"/>
      <c r="G566" s="222"/>
      <c r="H566" s="222"/>
      <c r="I566" s="222"/>
      <c r="J566" s="222"/>
      <c r="K566" s="222"/>
      <c r="L566" s="222"/>
      <c r="M566" s="222"/>
      <c r="N566" s="222"/>
      <c r="O566" s="222"/>
      <c r="P566" s="222"/>
      <c r="Q566" s="222"/>
      <c r="R566" s="222"/>
      <c r="S566" s="222"/>
      <c r="T566" s="222"/>
      <c r="U566" s="222"/>
      <c r="V566" s="222"/>
      <c r="W566" s="222"/>
      <c r="X566" s="222"/>
      <c r="Y566" s="213"/>
      <c r="Z566" s="213"/>
      <c r="AA566" s="213"/>
      <c r="AB566" s="213"/>
      <c r="AC566" s="213"/>
      <c r="AD566" s="213"/>
      <c r="AE566" s="213"/>
      <c r="AF566" s="213"/>
      <c r="AG566" s="213" t="s">
        <v>152</v>
      </c>
      <c r="AH566" s="213">
        <v>0</v>
      </c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">
      <c r="A567" s="220"/>
      <c r="B567" s="221"/>
      <c r="C567" s="253" t="s">
        <v>191</v>
      </c>
      <c r="D567" s="223"/>
      <c r="E567" s="224">
        <v>-1.9695</v>
      </c>
      <c r="F567" s="222"/>
      <c r="G567" s="222"/>
      <c r="H567" s="222"/>
      <c r="I567" s="222"/>
      <c r="J567" s="222"/>
      <c r="K567" s="222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13"/>
      <c r="Z567" s="213"/>
      <c r="AA567" s="213"/>
      <c r="AB567" s="213"/>
      <c r="AC567" s="213"/>
      <c r="AD567" s="213"/>
      <c r="AE567" s="213"/>
      <c r="AF567" s="213"/>
      <c r="AG567" s="213" t="s">
        <v>152</v>
      </c>
      <c r="AH567" s="213">
        <v>0</v>
      </c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">
      <c r="A568" s="220"/>
      <c r="B568" s="221"/>
      <c r="C568" s="253" t="s">
        <v>478</v>
      </c>
      <c r="D568" s="223"/>
      <c r="E568" s="224"/>
      <c r="F568" s="222"/>
      <c r="G568" s="222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152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20"/>
      <c r="B569" s="221"/>
      <c r="C569" s="253" t="s">
        <v>440</v>
      </c>
      <c r="D569" s="223"/>
      <c r="E569" s="224">
        <v>15.91</v>
      </c>
      <c r="F569" s="222"/>
      <c r="G569" s="22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152</v>
      </c>
      <c r="AH569" s="213">
        <v>0</v>
      </c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">
      <c r="A570" s="232">
        <v>84</v>
      </c>
      <c r="B570" s="233" t="s">
        <v>485</v>
      </c>
      <c r="C570" s="252" t="s">
        <v>486</v>
      </c>
      <c r="D570" s="234" t="s">
        <v>146</v>
      </c>
      <c r="E570" s="235">
        <v>27.47</v>
      </c>
      <c r="F570" s="236"/>
      <c r="G570" s="237">
        <f>ROUND(E570*F570,2)</f>
        <v>0</v>
      </c>
      <c r="H570" s="236"/>
      <c r="I570" s="237">
        <f>ROUND(E570*H570,2)</f>
        <v>0</v>
      </c>
      <c r="J570" s="236"/>
      <c r="K570" s="237">
        <f>ROUND(E570*J570,2)</f>
        <v>0</v>
      </c>
      <c r="L570" s="237">
        <v>15</v>
      </c>
      <c r="M570" s="237">
        <f>G570*(1+L570/100)</f>
        <v>0</v>
      </c>
      <c r="N570" s="237">
        <v>0</v>
      </c>
      <c r="O570" s="237">
        <f>ROUND(E570*N570,2)</f>
        <v>0</v>
      </c>
      <c r="P570" s="237">
        <v>0</v>
      </c>
      <c r="Q570" s="237">
        <f>ROUND(E570*P570,2)</f>
        <v>0</v>
      </c>
      <c r="R570" s="237" t="s">
        <v>476</v>
      </c>
      <c r="S570" s="237" t="s">
        <v>148</v>
      </c>
      <c r="T570" s="238" t="s">
        <v>148</v>
      </c>
      <c r="U570" s="222">
        <v>1.35E-2</v>
      </c>
      <c r="V570" s="222">
        <f>ROUND(E570*U570,2)</f>
        <v>0.37</v>
      </c>
      <c r="W570" s="222"/>
      <c r="X570" s="222" t="s">
        <v>149</v>
      </c>
      <c r="Y570" s="213"/>
      <c r="Z570" s="213"/>
      <c r="AA570" s="213"/>
      <c r="AB570" s="213"/>
      <c r="AC570" s="213"/>
      <c r="AD570" s="213"/>
      <c r="AE570" s="213"/>
      <c r="AF570" s="213"/>
      <c r="AG570" s="213" t="s">
        <v>150</v>
      </c>
      <c r="AH570" s="213"/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">
      <c r="A571" s="220"/>
      <c r="B571" s="221"/>
      <c r="C571" s="253" t="s">
        <v>180</v>
      </c>
      <c r="D571" s="223"/>
      <c r="E571" s="224"/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152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">
      <c r="A572" s="220"/>
      <c r="B572" s="221"/>
      <c r="C572" s="253" t="s">
        <v>439</v>
      </c>
      <c r="D572" s="223"/>
      <c r="E572" s="224">
        <v>11.56</v>
      </c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152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outlineLevel="1" x14ac:dyDescent="0.2">
      <c r="A573" s="220"/>
      <c r="B573" s="221"/>
      <c r="C573" s="253" t="s">
        <v>187</v>
      </c>
      <c r="D573" s="223"/>
      <c r="E573" s="224"/>
      <c r="F573" s="222"/>
      <c r="G573" s="222"/>
      <c r="H573" s="222"/>
      <c r="I573" s="222"/>
      <c r="J573" s="222"/>
      <c r="K573" s="222"/>
      <c r="L573" s="222"/>
      <c r="M573" s="222"/>
      <c r="N573" s="222"/>
      <c r="O573" s="222"/>
      <c r="P573" s="222"/>
      <c r="Q573" s="222"/>
      <c r="R573" s="222"/>
      <c r="S573" s="222"/>
      <c r="T573" s="222"/>
      <c r="U573" s="222"/>
      <c r="V573" s="222"/>
      <c r="W573" s="222"/>
      <c r="X573" s="222"/>
      <c r="Y573" s="213"/>
      <c r="Z573" s="213"/>
      <c r="AA573" s="213"/>
      <c r="AB573" s="213"/>
      <c r="AC573" s="213"/>
      <c r="AD573" s="213"/>
      <c r="AE573" s="213"/>
      <c r="AF573" s="213"/>
      <c r="AG573" s="213" t="s">
        <v>152</v>
      </c>
      <c r="AH573" s="213">
        <v>0</v>
      </c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">
      <c r="A574" s="220"/>
      <c r="B574" s="221"/>
      <c r="C574" s="253" t="s">
        <v>440</v>
      </c>
      <c r="D574" s="223"/>
      <c r="E574" s="224">
        <v>15.91</v>
      </c>
      <c r="F574" s="222"/>
      <c r="G574" s="222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3"/>
      <c r="Z574" s="213"/>
      <c r="AA574" s="213"/>
      <c r="AB574" s="213"/>
      <c r="AC574" s="213"/>
      <c r="AD574" s="213"/>
      <c r="AE574" s="213"/>
      <c r="AF574" s="213"/>
      <c r="AG574" s="213" t="s">
        <v>152</v>
      </c>
      <c r="AH574" s="213">
        <v>0</v>
      </c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x14ac:dyDescent="0.2">
      <c r="A575" s="226" t="s">
        <v>142</v>
      </c>
      <c r="B575" s="227" t="s">
        <v>111</v>
      </c>
      <c r="C575" s="251" t="s">
        <v>112</v>
      </c>
      <c r="D575" s="228"/>
      <c r="E575" s="229"/>
      <c r="F575" s="230"/>
      <c r="G575" s="230">
        <f>SUMIF(AG576:AG591,"&lt;&gt;NOR",G576:G591)</f>
        <v>0</v>
      </c>
      <c r="H575" s="230"/>
      <c r="I575" s="230">
        <f>SUM(I576:I591)</f>
        <v>0</v>
      </c>
      <c r="J575" s="230"/>
      <c r="K575" s="230">
        <f>SUM(K576:K591)</f>
        <v>0</v>
      </c>
      <c r="L575" s="230"/>
      <c r="M575" s="230">
        <f>SUM(M576:M591)</f>
        <v>0</v>
      </c>
      <c r="N575" s="230"/>
      <c r="O575" s="230">
        <f>SUM(O576:O591)</f>
        <v>0</v>
      </c>
      <c r="P575" s="230"/>
      <c r="Q575" s="230">
        <f>SUM(Q576:Q591)</f>
        <v>0</v>
      </c>
      <c r="R575" s="230"/>
      <c r="S575" s="230"/>
      <c r="T575" s="231"/>
      <c r="U575" s="225"/>
      <c r="V575" s="225">
        <f>SUM(V576:V591)</f>
        <v>6.49</v>
      </c>
      <c r="W575" s="225"/>
      <c r="X575" s="225"/>
      <c r="AG575" t="s">
        <v>143</v>
      </c>
    </row>
    <row r="576" spans="1:60" ht="22.5" outlineLevel="1" x14ac:dyDescent="0.2">
      <c r="A576" s="232">
        <v>85</v>
      </c>
      <c r="B576" s="233" t="s">
        <v>487</v>
      </c>
      <c r="C576" s="252" t="s">
        <v>488</v>
      </c>
      <c r="D576" s="234" t="s">
        <v>258</v>
      </c>
      <c r="E576" s="235">
        <v>1.8749499999999999</v>
      </c>
      <c r="F576" s="236"/>
      <c r="G576" s="237">
        <f>ROUND(E576*F576,2)</f>
        <v>0</v>
      </c>
      <c r="H576" s="236"/>
      <c r="I576" s="237">
        <f>ROUND(E576*H576,2)</f>
        <v>0</v>
      </c>
      <c r="J576" s="236"/>
      <c r="K576" s="237">
        <f>ROUND(E576*J576,2)</f>
        <v>0</v>
      </c>
      <c r="L576" s="237">
        <v>15</v>
      </c>
      <c r="M576" s="237">
        <f>G576*(1+L576/100)</f>
        <v>0</v>
      </c>
      <c r="N576" s="237">
        <v>0</v>
      </c>
      <c r="O576" s="237">
        <f>ROUND(E576*N576,2)</f>
        <v>0</v>
      </c>
      <c r="P576" s="237">
        <v>0</v>
      </c>
      <c r="Q576" s="237">
        <f>ROUND(E576*P576,2)</f>
        <v>0</v>
      </c>
      <c r="R576" s="237" t="s">
        <v>229</v>
      </c>
      <c r="S576" s="237" t="s">
        <v>148</v>
      </c>
      <c r="T576" s="238" t="s">
        <v>148</v>
      </c>
      <c r="U576" s="222">
        <v>2.0089999999999999</v>
      </c>
      <c r="V576" s="222">
        <f>ROUND(E576*U576,2)</f>
        <v>3.77</v>
      </c>
      <c r="W576" s="222"/>
      <c r="X576" s="222" t="s">
        <v>149</v>
      </c>
      <c r="Y576" s="213"/>
      <c r="Z576" s="213"/>
      <c r="AA576" s="213"/>
      <c r="AB576" s="213"/>
      <c r="AC576" s="213"/>
      <c r="AD576" s="213"/>
      <c r="AE576" s="213"/>
      <c r="AF576" s="213"/>
      <c r="AG576" s="213" t="s">
        <v>150</v>
      </c>
      <c r="AH576" s="213"/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20"/>
      <c r="B577" s="221"/>
      <c r="C577" s="253" t="s">
        <v>489</v>
      </c>
      <c r="D577" s="223"/>
      <c r="E577" s="224"/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3"/>
      <c r="Z577" s="213"/>
      <c r="AA577" s="213"/>
      <c r="AB577" s="213"/>
      <c r="AC577" s="213"/>
      <c r="AD577" s="213"/>
      <c r="AE577" s="213"/>
      <c r="AF577" s="213"/>
      <c r="AG577" s="213" t="s">
        <v>152</v>
      </c>
      <c r="AH577" s="213">
        <v>0</v>
      </c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20"/>
      <c r="B578" s="221"/>
      <c r="C578" s="253" t="s">
        <v>490</v>
      </c>
      <c r="D578" s="223"/>
      <c r="E578" s="224">
        <v>1.8749499999999999</v>
      </c>
      <c r="F578" s="222"/>
      <c r="G578" s="222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152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ht="22.5" outlineLevel="1" x14ac:dyDescent="0.2">
      <c r="A579" s="232">
        <v>86</v>
      </c>
      <c r="B579" s="233" t="s">
        <v>491</v>
      </c>
      <c r="C579" s="252" t="s">
        <v>492</v>
      </c>
      <c r="D579" s="234" t="s">
        <v>258</v>
      </c>
      <c r="E579" s="235">
        <v>1.8749499999999999</v>
      </c>
      <c r="F579" s="236"/>
      <c r="G579" s="237">
        <f>ROUND(E579*F579,2)</f>
        <v>0</v>
      </c>
      <c r="H579" s="236"/>
      <c r="I579" s="237">
        <f>ROUND(E579*H579,2)</f>
        <v>0</v>
      </c>
      <c r="J579" s="236"/>
      <c r="K579" s="237">
        <f>ROUND(E579*J579,2)</f>
        <v>0</v>
      </c>
      <c r="L579" s="237">
        <v>15</v>
      </c>
      <c r="M579" s="237">
        <f>G579*(1+L579/100)</f>
        <v>0</v>
      </c>
      <c r="N579" s="237">
        <v>0</v>
      </c>
      <c r="O579" s="237">
        <f>ROUND(E579*N579,2)</f>
        <v>0</v>
      </c>
      <c r="P579" s="237">
        <v>0</v>
      </c>
      <c r="Q579" s="237">
        <f>ROUND(E579*P579,2)</f>
        <v>0</v>
      </c>
      <c r="R579" s="237" t="s">
        <v>229</v>
      </c>
      <c r="S579" s="237" t="s">
        <v>148</v>
      </c>
      <c r="T579" s="238" t="s">
        <v>148</v>
      </c>
      <c r="U579" s="222">
        <v>0.95899999999999996</v>
      </c>
      <c r="V579" s="222">
        <f>ROUND(E579*U579,2)</f>
        <v>1.8</v>
      </c>
      <c r="W579" s="222"/>
      <c r="X579" s="222" t="s">
        <v>149</v>
      </c>
      <c r="Y579" s="213"/>
      <c r="Z579" s="213"/>
      <c r="AA579" s="213"/>
      <c r="AB579" s="213"/>
      <c r="AC579" s="213"/>
      <c r="AD579" s="213"/>
      <c r="AE579" s="213"/>
      <c r="AF579" s="213"/>
      <c r="AG579" s="213" t="s">
        <v>150</v>
      </c>
      <c r="AH579" s="213"/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20"/>
      <c r="B580" s="221"/>
      <c r="C580" s="253" t="s">
        <v>489</v>
      </c>
      <c r="D580" s="223"/>
      <c r="E580" s="224"/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152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">
      <c r="A581" s="220"/>
      <c r="B581" s="221"/>
      <c r="C581" s="253" t="s">
        <v>490</v>
      </c>
      <c r="D581" s="223"/>
      <c r="E581" s="224">
        <v>1.8749499999999999</v>
      </c>
      <c r="F581" s="222"/>
      <c r="G581" s="222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3"/>
      <c r="Z581" s="213"/>
      <c r="AA581" s="213"/>
      <c r="AB581" s="213"/>
      <c r="AC581" s="213"/>
      <c r="AD581" s="213"/>
      <c r="AE581" s="213"/>
      <c r="AF581" s="213"/>
      <c r="AG581" s="213" t="s">
        <v>152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">
      <c r="A582" s="232">
        <v>87</v>
      </c>
      <c r="B582" s="233" t="s">
        <v>493</v>
      </c>
      <c r="C582" s="252" t="s">
        <v>494</v>
      </c>
      <c r="D582" s="234" t="s">
        <v>258</v>
      </c>
      <c r="E582" s="235">
        <v>1.8749499999999999</v>
      </c>
      <c r="F582" s="236"/>
      <c r="G582" s="237">
        <f>ROUND(E582*F582,2)</f>
        <v>0</v>
      </c>
      <c r="H582" s="236"/>
      <c r="I582" s="237">
        <f>ROUND(E582*H582,2)</f>
        <v>0</v>
      </c>
      <c r="J582" s="236"/>
      <c r="K582" s="237">
        <f>ROUND(E582*J582,2)</f>
        <v>0</v>
      </c>
      <c r="L582" s="237">
        <v>15</v>
      </c>
      <c r="M582" s="237">
        <f>G582*(1+L582/100)</f>
        <v>0</v>
      </c>
      <c r="N582" s="237">
        <v>0</v>
      </c>
      <c r="O582" s="237">
        <f>ROUND(E582*N582,2)</f>
        <v>0</v>
      </c>
      <c r="P582" s="237">
        <v>0</v>
      </c>
      <c r="Q582" s="237">
        <f>ROUND(E582*P582,2)</f>
        <v>0</v>
      </c>
      <c r="R582" s="237" t="s">
        <v>229</v>
      </c>
      <c r="S582" s="237" t="s">
        <v>148</v>
      </c>
      <c r="T582" s="238" t="s">
        <v>148</v>
      </c>
      <c r="U582" s="222">
        <v>0.49</v>
      </c>
      <c r="V582" s="222">
        <f>ROUND(E582*U582,2)</f>
        <v>0.92</v>
      </c>
      <c r="W582" s="222"/>
      <c r="X582" s="222" t="s">
        <v>149</v>
      </c>
      <c r="Y582" s="213"/>
      <c r="Z582" s="213"/>
      <c r="AA582" s="213"/>
      <c r="AB582" s="213"/>
      <c r="AC582" s="213"/>
      <c r="AD582" s="213"/>
      <c r="AE582" s="213"/>
      <c r="AF582" s="213"/>
      <c r="AG582" s="213" t="s">
        <v>150</v>
      </c>
      <c r="AH582" s="213"/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">
      <c r="A583" s="220"/>
      <c r="B583" s="221"/>
      <c r="C583" s="255" t="s">
        <v>495</v>
      </c>
      <c r="D583" s="241"/>
      <c r="E583" s="241"/>
      <c r="F583" s="241"/>
      <c r="G583" s="241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165</v>
      </c>
      <c r="AH583" s="213"/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outlineLevel="1" x14ac:dyDescent="0.2">
      <c r="A584" s="220"/>
      <c r="B584" s="221"/>
      <c r="C584" s="253" t="s">
        <v>489</v>
      </c>
      <c r="D584" s="223"/>
      <c r="E584" s="224"/>
      <c r="F584" s="222"/>
      <c r="G584" s="222"/>
      <c r="H584" s="222"/>
      <c r="I584" s="222"/>
      <c r="J584" s="222"/>
      <c r="K584" s="222"/>
      <c r="L584" s="222"/>
      <c r="M584" s="222"/>
      <c r="N584" s="222"/>
      <c r="O584" s="222"/>
      <c r="P584" s="222"/>
      <c r="Q584" s="222"/>
      <c r="R584" s="222"/>
      <c r="S584" s="222"/>
      <c r="T584" s="222"/>
      <c r="U584" s="222"/>
      <c r="V584" s="222"/>
      <c r="W584" s="222"/>
      <c r="X584" s="222"/>
      <c r="Y584" s="213"/>
      <c r="Z584" s="213"/>
      <c r="AA584" s="213"/>
      <c r="AB584" s="213"/>
      <c r="AC584" s="213"/>
      <c r="AD584" s="213"/>
      <c r="AE584" s="213"/>
      <c r="AF584" s="213"/>
      <c r="AG584" s="213" t="s">
        <v>152</v>
      </c>
      <c r="AH584" s="213">
        <v>0</v>
      </c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outlineLevel="1" x14ac:dyDescent="0.2">
      <c r="A585" s="220"/>
      <c r="B585" s="221"/>
      <c r="C585" s="253" t="s">
        <v>490</v>
      </c>
      <c r="D585" s="223"/>
      <c r="E585" s="224">
        <v>1.8749499999999999</v>
      </c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3"/>
      <c r="Z585" s="213"/>
      <c r="AA585" s="213"/>
      <c r="AB585" s="213"/>
      <c r="AC585" s="213"/>
      <c r="AD585" s="213"/>
      <c r="AE585" s="213"/>
      <c r="AF585" s="213"/>
      <c r="AG585" s="213" t="s">
        <v>152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32">
        <v>88</v>
      </c>
      <c r="B586" s="233" t="s">
        <v>496</v>
      </c>
      <c r="C586" s="252" t="s">
        <v>497</v>
      </c>
      <c r="D586" s="234" t="s">
        <v>258</v>
      </c>
      <c r="E586" s="235">
        <v>18.749500000000001</v>
      </c>
      <c r="F586" s="236"/>
      <c r="G586" s="237">
        <f>ROUND(E586*F586,2)</f>
        <v>0</v>
      </c>
      <c r="H586" s="236"/>
      <c r="I586" s="237">
        <f>ROUND(E586*H586,2)</f>
        <v>0</v>
      </c>
      <c r="J586" s="236"/>
      <c r="K586" s="237">
        <f>ROUND(E586*J586,2)</f>
        <v>0</v>
      </c>
      <c r="L586" s="237">
        <v>15</v>
      </c>
      <c r="M586" s="237">
        <f>G586*(1+L586/100)</f>
        <v>0</v>
      </c>
      <c r="N586" s="237">
        <v>0</v>
      </c>
      <c r="O586" s="237">
        <f>ROUND(E586*N586,2)</f>
        <v>0</v>
      </c>
      <c r="P586" s="237">
        <v>0</v>
      </c>
      <c r="Q586" s="237">
        <f>ROUND(E586*P586,2)</f>
        <v>0</v>
      </c>
      <c r="R586" s="237" t="s">
        <v>229</v>
      </c>
      <c r="S586" s="237" t="s">
        <v>148</v>
      </c>
      <c r="T586" s="238" t="s">
        <v>148</v>
      </c>
      <c r="U586" s="222">
        <v>0</v>
      </c>
      <c r="V586" s="222">
        <f>ROUND(E586*U586,2)</f>
        <v>0</v>
      </c>
      <c r="W586" s="222"/>
      <c r="X586" s="222" t="s">
        <v>149</v>
      </c>
      <c r="Y586" s="213"/>
      <c r="Z586" s="213"/>
      <c r="AA586" s="213"/>
      <c r="AB586" s="213"/>
      <c r="AC586" s="213"/>
      <c r="AD586" s="213"/>
      <c r="AE586" s="213"/>
      <c r="AF586" s="213"/>
      <c r="AG586" s="213" t="s">
        <v>150</v>
      </c>
      <c r="AH586" s="213"/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">
      <c r="A587" s="220"/>
      <c r="B587" s="221"/>
      <c r="C587" s="253" t="s">
        <v>489</v>
      </c>
      <c r="D587" s="223"/>
      <c r="E587" s="224"/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152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20"/>
      <c r="B588" s="221"/>
      <c r="C588" s="253" t="s">
        <v>498</v>
      </c>
      <c r="D588" s="223"/>
      <c r="E588" s="224">
        <v>18.749500000000001</v>
      </c>
      <c r="F588" s="222"/>
      <c r="G588" s="222"/>
      <c r="H588" s="222"/>
      <c r="I588" s="222"/>
      <c r="J588" s="222"/>
      <c r="K588" s="222"/>
      <c r="L588" s="222"/>
      <c r="M588" s="222"/>
      <c r="N588" s="222"/>
      <c r="O588" s="222"/>
      <c r="P588" s="222"/>
      <c r="Q588" s="222"/>
      <c r="R588" s="222"/>
      <c r="S588" s="222"/>
      <c r="T588" s="222"/>
      <c r="U588" s="222"/>
      <c r="V588" s="222"/>
      <c r="W588" s="222"/>
      <c r="X588" s="222"/>
      <c r="Y588" s="213"/>
      <c r="Z588" s="213"/>
      <c r="AA588" s="213"/>
      <c r="AB588" s="213"/>
      <c r="AC588" s="213"/>
      <c r="AD588" s="213"/>
      <c r="AE588" s="213"/>
      <c r="AF588" s="213"/>
      <c r="AG588" s="213" t="s">
        <v>152</v>
      </c>
      <c r="AH588" s="213">
        <v>0</v>
      </c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ht="22.5" outlineLevel="1" x14ac:dyDescent="0.2">
      <c r="A589" s="232">
        <v>89</v>
      </c>
      <c r="B589" s="233" t="s">
        <v>499</v>
      </c>
      <c r="C589" s="252" t="s">
        <v>500</v>
      </c>
      <c r="D589" s="234" t="s">
        <v>258</v>
      </c>
      <c r="E589" s="235">
        <v>1.8749499999999999</v>
      </c>
      <c r="F589" s="236"/>
      <c r="G589" s="237">
        <f>ROUND(E589*F589,2)</f>
        <v>0</v>
      </c>
      <c r="H589" s="236"/>
      <c r="I589" s="237">
        <f>ROUND(E589*H589,2)</f>
        <v>0</v>
      </c>
      <c r="J589" s="236"/>
      <c r="K589" s="237">
        <f>ROUND(E589*J589,2)</f>
        <v>0</v>
      </c>
      <c r="L589" s="237">
        <v>15</v>
      </c>
      <c r="M589" s="237">
        <f>G589*(1+L589/100)</f>
        <v>0</v>
      </c>
      <c r="N589" s="237">
        <v>0</v>
      </c>
      <c r="O589" s="237">
        <f>ROUND(E589*N589,2)</f>
        <v>0</v>
      </c>
      <c r="P589" s="237">
        <v>0</v>
      </c>
      <c r="Q589" s="237">
        <f>ROUND(E589*P589,2)</f>
        <v>0</v>
      </c>
      <c r="R589" s="237" t="s">
        <v>229</v>
      </c>
      <c r="S589" s="237" t="s">
        <v>148</v>
      </c>
      <c r="T589" s="238" t="s">
        <v>148</v>
      </c>
      <c r="U589" s="222">
        <v>0</v>
      </c>
      <c r="V589" s="222">
        <f>ROUND(E589*U589,2)</f>
        <v>0</v>
      </c>
      <c r="W589" s="222"/>
      <c r="X589" s="222" t="s">
        <v>149</v>
      </c>
      <c r="Y589" s="213"/>
      <c r="Z589" s="213"/>
      <c r="AA589" s="213"/>
      <c r="AB589" s="213"/>
      <c r="AC589" s="213"/>
      <c r="AD589" s="213"/>
      <c r="AE589" s="213"/>
      <c r="AF589" s="213"/>
      <c r="AG589" s="213" t="s">
        <v>150</v>
      </c>
      <c r="AH589" s="213"/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1" x14ac:dyDescent="0.2">
      <c r="A590" s="220"/>
      <c r="B590" s="221"/>
      <c r="C590" s="253" t="s">
        <v>501</v>
      </c>
      <c r="D590" s="223"/>
      <c r="E590" s="224"/>
      <c r="F590" s="222"/>
      <c r="G590" s="222"/>
      <c r="H590" s="222"/>
      <c r="I590" s="222"/>
      <c r="J590" s="222"/>
      <c r="K590" s="222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13"/>
      <c r="Z590" s="213"/>
      <c r="AA590" s="213"/>
      <c r="AB590" s="213"/>
      <c r="AC590" s="213"/>
      <c r="AD590" s="213"/>
      <c r="AE590" s="213"/>
      <c r="AF590" s="213"/>
      <c r="AG590" s="213" t="s">
        <v>152</v>
      </c>
      <c r="AH590" s="213">
        <v>0</v>
      </c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20"/>
      <c r="B591" s="221"/>
      <c r="C591" s="253" t="s">
        <v>490</v>
      </c>
      <c r="D591" s="223"/>
      <c r="E591" s="224">
        <v>1.8749499999999999</v>
      </c>
      <c r="F591" s="222"/>
      <c r="G591" s="222"/>
      <c r="H591" s="222"/>
      <c r="I591" s="222"/>
      <c r="J591" s="222"/>
      <c r="K591" s="222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13"/>
      <c r="Z591" s="213"/>
      <c r="AA591" s="213"/>
      <c r="AB591" s="213"/>
      <c r="AC591" s="213"/>
      <c r="AD591" s="213"/>
      <c r="AE591" s="213"/>
      <c r="AF591" s="213"/>
      <c r="AG591" s="213" t="s">
        <v>152</v>
      </c>
      <c r="AH591" s="213">
        <v>0</v>
      </c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x14ac:dyDescent="0.2">
      <c r="A592" s="226" t="s">
        <v>142</v>
      </c>
      <c r="B592" s="227" t="s">
        <v>114</v>
      </c>
      <c r="C592" s="251" t="s">
        <v>27</v>
      </c>
      <c r="D592" s="228"/>
      <c r="E592" s="229"/>
      <c r="F592" s="230"/>
      <c r="G592" s="230">
        <f>SUMIF(AG593:AG598,"&lt;&gt;NOR",G593:G598)</f>
        <v>0</v>
      </c>
      <c r="H592" s="230"/>
      <c r="I592" s="230">
        <f>SUM(I593:I598)</f>
        <v>0</v>
      </c>
      <c r="J592" s="230"/>
      <c r="K592" s="230">
        <f>SUM(K593:K598)</f>
        <v>0</v>
      </c>
      <c r="L592" s="230"/>
      <c r="M592" s="230">
        <f>SUM(M593:M598)</f>
        <v>0</v>
      </c>
      <c r="N592" s="230"/>
      <c r="O592" s="230">
        <f>SUM(O593:O598)</f>
        <v>0</v>
      </c>
      <c r="P592" s="230"/>
      <c r="Q592" s="230">
        <f>SUM(Q593:Q598)</f>
        <v>0</v>
      </c>
      <c r="R592" s="230"/>
      <c r="S592" s="230"/>
      <c r="T592" s="231"/>
      <c r="U592" s="225"/>
      <c r="V592" s="225">
        <f>SUM(V593:V598)</f>
        <v>0</v>
      </c>
      <c r="W592" s="225"/>
      <c r="X592" s="225"/>
      <c r="AG592" t="s">
        <v>143</v>
      </c>
    </row>
    <row r="593" spans="1:60" outlineLevel="1" x14ac:dyDescent="0.2">
      <c r="A593" s="232">
        <v>90</v>
      </c>
      <c r="B593" s="233" t="s">
        <v>502</v>
      </c>
      <c r="C593" s="252" t="s">
        <v>503</v>
      </c>
      <c r="D593" s="234" t="s">
        <v>504</v>
      </c>
      <c r="E593" s="235">
        <v>1</v>
      </c>
      <c r="F593" s="236"/>
      <c r="G593" s="237">
        <f>ROUND(E593*F593,2)</f>
        <v>0</v>
      </c>
      <c r="H593" s="236"/>
      <c r="I593" s="237">
        <f>ROUND(E593*H593,2)</f>
        <v>0</v>
      </c>
      <c r="J593" s="236"/>
      <c r="K593" s="237">
        <f>ROUND(E593*J593,2)</f>
        <v>0</v>
      </c>
      <c r="L593" s="237">
        <v>15</v>
      </c>
      <c r="M593" s="237">
        <f>G593*(1+L593/100)</f>
        <v>0</v>
      </c>
      <c r="N593" s="237">
        <v>0</v>
      </c>
      <c r="O593" s="237">
        <f>ROUND(E593*N593,2)</f>
        <v>0</v>
      </c>
      <c r="P593" s="237">
        <v>0</v>
      </c>
      <c r="Q593" s="237">
        <f>ROUND(E593*P593,2)</f>
        <v>0</v>
      </c>
      <c r="R593" s="237"/>
      <c r="S593" s="237" t="s">
        <v>148</v>
      </c>
      <c r="T593" s="238" t="s">
        <v>330</v>
      </c>
      <c r="U593" s="222">
        <v>0</v>
      </c>
      <c r="V593" s="222">
        <f>ROUND(E593*U593,2)</f>
        <v>0</v>
      </c>
      <c r="W593" s="222"/>
      <c r="X593" s="222" t="s">
        <v>505</v>
      </c>
      <c r="Y593" s="213"/>
      <c r="Z593" s="213"/>
      <c r="AA593" s="213"/>
      <c r="AB593" s="213"/>
      <c r="AC593" s="213"/>
      <c r="AD593" s="213"/>
      <c r="AE593" s="213"/>
      <c r="AF593" s="213"/>
      <c r="AG593" s="213" t="s">
        <v>506</v>
      </c>
      <c r="AH593" s="213"/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outlineLevel="1" x14ac:dyDescent="0.2">
      <c r="A594" s="220"/>
      <c r="B594" s="221"/>
      <c r="C594" s="255" t="s">
        <v>507</v>
      </c>
      <c r="D594" s="241"/>
      <c r="E594" s="241"/>
      <c r="F594" s="241"/>
      <c r="G594" s="241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13"/>
      <c r="Z594" s="213"/>
      <c r="AA594" s="213"/>
      <c r="AB594" s="213"/>
      <c r="AC594" s="213"/>
      <c r="AD594" s="213"/>
      <c r="AE594" s="213"/>
      <c r="AF594" s="213"/>
      <c r="AG594" s="213" t="s">
        <v>165</v>
      </c>
      <c r="AH594" s="213"/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">
      <c r="A595" s="232">
        <v>91</v>
      </c>
      <c r="B595" s="233" t="s">
        <v>508</v>
      </c>
      <c r="C595" s="252" t="s">
        <v>509</v>
      </c>
      <c r="D595" s="234" t="s">
        <v>504</v>
      </c>
      <c r="E595" s="235">
        <v>1</v>
      </c>
      <c r="F595" s="236"/>
      <c r="G595" s="237">
        <f>ROUND(E595*F595,2)</f>
        <v>0</v>
      </c>
      <c r="H595" s="236"/>
      <c r="I595" s="237">
        <f>ROUND(E595*H595,2)</f>
        <v>0</v>
      </c>
      <c r="J595" s="236"/>
      <c r="K595" s="237">
        <f>ROUND(E595*J595,2)</f>
        <v>0</v>
      </c>
      <c r="L595" s="237">
        <v>15</v>
      </c>
      <c r="M595" s="237">
        <f>G595*(1+L595/100)</f>
        <v>0</v>
      </c>
      <c r="N595" s="237">
        <v>0</v>
      </c>
      <c r="O595" s="237">
        <f>ROUND(E595*N595,2)</f>
        <v>0</v>
      </c>
      <c r="P595" s="237">
        <v>0</v>
      </c>
      <c r="Q595" s="237">
        <f>ROUND(E595*P595,2)</f>
        <v>0</v>
      </c>
      <c r="R595" s="237"/>
      <c r="S595" s="237" t="s">
        <v>148</v>
      </c>
      <c r="T595" s="238" t="s">
        <v>330</v>
      </c>
      <c r="U595" s="222">
        <v>0</v>
      </c>
      <c r="V595" s="222">
        <f>ROUND(E595*U595,2)</f>
        <v>0</v>
      </c>
      <c r="W595" s="222"/>
      <c r="X595" s="222" t="s">
        <v>505</v>
      </c>
      <c r="Y595" s="213"/>
      <c r="Z595" s="213"/>
      <c r="AA595" s="213"/>
      <c r="AB595" s="213"/>
      <c r="AC595" s="213"/>
      <c r="AD595" s="213"/>
      <c r="AE595" s="213"/>
      <c r="AF595" s="213"/>
      <c r="AG595" s="213" t="s">
        <v>510</v>
      </c>
      <c r="AH595" s="213"/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ht="22.5" outlineLevel="1" x14ac:dyDescent="0.2">
      <c r="A596" s="220"/>
      <c r="B596" s="221"/>
      <c r="C596" s="255" t="s">
        <v>511</v>
      </c>
      <c r="D596" s="241"/>
      <c r="E596" s="241"/>
      <c r="F596" s="241"/>
      <c r="G596" s="241"/>
      <c r="H596" s="222"/>
      <c r="I596" s="222"/>
      <c r="J596" s="222"/>
      <c r="K596" s="222"/>
      <c r="L596" s="222"/>
      <c r="M596" s="222"/>
      <c r="N596" s="222"/>
      <c r="O596" s="222"/>
      <c r="P596" s="222"/>
      <c r="Q596" s="222"/>
      <c r="R596" s="222"/>
      <c r="S596" s="222"/>
      <c r="T596" s="222"/>
      <c r="U596" s="222"/>
      <c r="V596" s="222"/>
      <c r="W596" s="222"/>
      <c r="X596" s="222"/>
      <c r="Y596" s="213"/>
      <c r="Z596" s="213"/>
      <c r="AA596" s="213"/>
      <c r="AB596" s="213"/>
      <c r="AC596" s="213"/>
      <c r="AD596" s="213"/>
      <c r="AE596" s="213"/>
      <c r="AF596" s="213"/>
      <c r="AG596" s="213" t="s">
        <v>165</v>
      </c>
      <c r="AH596" s="213"/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39" t="str">
        <f>C596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596" s="213"/>
      <c r="BC596" s="213"/>
      <c r="BD596" s="213"/>
      <c r="BE596" s="213"/>
      <c r="BF596" s="213"/>
      <c r="BG596" s="213"/>
      <c r="BH596" s="213"/>
    </row>
    <row r="597" spans="1:60" outlineLevel="1" x14ac:dyDescent="0.2">
      <c r="A597" s="232">
        <v>92</v>
      </c>
      <c r="B597" s="233" t="s">
        <v>512</v>
      </c>
      <c r="C597" s="252" t="s">
        <v>513</v>
      </c>
      <c r="D597" s="234" t="s">
        <v>504</v>
      </c>
      <c r="E597" s="235">
        <v>1</v>
      </c>
      <c r="F597" s="236"/>
      <c r="G597" s="237">
        <f>ROUND(E597*F597,2)</f>
        <v>0</v>
      </c>
      <c r="H597" s="236"/>
      <c r="I597" s="237">
        <f>ROUND(E597*H597,2)</f>
        <v>0</v>
      </c>
      <c r="J597" s="236"/>
      <c r="K597" s="237">
        <f>ROUND(E597*J597,2)</f>
        <v>0</v>
      </c>
      <c r="L597" s="237">
        <v>15</v>
      </c>
      <c r="M597" s="237">
        <f>G597*(1+L597/100)</f>
        <v>0</v>
      </c>
      <c r="N597" s="237">
        <v>0</v>
      </c>
      <c r="O597" s="237">
        <f>ROUND(E597*N597,2)</f>
        <v>0</v>
      </c>
      <c r="P597" s="237">
        <v>0</v>
      </c>
      <c r="Q597" s="237">
        <f>ROUND(E597*P597,2)</f>
        <v>0</v>
      </c>
      <c r="R597" s="237"/>
      <c r="S597" s="237" t="s">
        <v>148</v>
      </c>
      <c r="T597" s="238" t="s">
        <v>330</v>
      </c>
      <c r="U597" s="222">
        <v>0</v>
      </c>
      <c r="V597" s="222">
        <f>ROUND(E597*U597,2)</f>
        <v>0</v>
      </c>
      <c r="W597" s="222"/>
      <c r="X597" s="222" t="s">
        <v>505</v>
      </c>
      <c r="Y597" s="213"/>
      <c r="Z597" s="213"/>
      <c r="AA597" s="213"/>
      <c r="AB597" s="213"/>
      <c r="AC597" s="213"/>
      <c r="AD597" s="213"/>
      <c r="AE597" s="213"/>
      <c r="AF597" s="213"/>
      <c r="AG597" s="213" t="s">
        <v>506</v>
      </c>
      <c r="AH597" s="213"/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outlineLevel="1" x14ac:dyDescent="0.2">
      <c r="A598" s="220"/>
      <c r="B598" s="221"/>
      <c r="C598" s="255" t="s">
        <v>514</v>
      </c>
      <c r="D598" s="241"/>
      <c r="E598" s="241"/>
      <c r="F598" s="241"/>
      <c r="G598" s="241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3"/>
      <c r="Z598" s="213"/>
      <c r="AA598" s="213"/>
      <c r="AB598" s="213"/>
      <c r="AC598" s="213"/>
      <c r="AD598" s="213"/>
      <c r="AE598" s="213"/>
      <c r="AF598" s="213"/>
      <c r="AG598" s="213" t="s">
        <v>165</v>
      </c>
      <c r="AH598" s="213"/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x14ac:dyDescent="0.2">
      <c r="A599" s="3"/>
      <c r="B599" s="4"/>
      <c r="C599" s="258"/>
      <c r="D599" s="6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AE599">
        <v>15</v>
      </c>
      <c r="AF599">
        <v>21</v>
      </c>
      <c r="AG599" t="s">
        <v>129</v>
      </c>
    </row>
    <row r="600" spans="1:60" x14ac:dyDescent="0.2">
      <c r="A600" s="216"/>
      <c r="B600" s="217" t="s">
        <v>29</v>
      </c>
      <c r="C600" s="259"/>
      <c r="D600" s="218"/>
      <c r="E600" s="219"/>
      <c r="F600" s="219"/>
      <c r="G600" s="250">
        <f>G8+G12+G68+G77+G82+G93+G121+G126+G139+G157+G184+G228+G263+G333+G389+G430+G444+G575+G592</f>
        <v>0</v>
      </c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AE600">
        <f>SUMIF(L7:L598,AE599,G7:G598)</f>
        <v>0</v>
      </c>
      <c r="AF600">
        <f>SUMIF(L7:L598,AF599,G7:G598)</f>
        <v>0</v>
      </c>
      <c r="AG600" t="s">
        <v>515</v>
      </c>
    </row>
    <row r="601" spans="1:60" x14ac:dyDescent="0.2">
      <c r="C601" s="260"/>
      <c r="D601" s="10"/>
      <c r="AG601" t="s">
        <v>516</v>
      </c>
    </row>
    <row r="602" spans="1:60" x14ac:dyDescent="0.2">
      <c r="D602" s="10"/>
    </row>
    <row r="603" spans="1:60" x14ac:dyDescent="0.2">
      <c r="D603" s="10"/>
    </row>
    <row r="604" spans="1:60" x14ac:dyDescent="0.2">
      <c r="D604" s="10"/>
    </row>
    <row r="605" spans="1:60" x14ac:dyDescent="0.2">
      <c r="D605" s="10"/>
    </row>
    <row r="606" spans="1:60" x14ac:dyDescent="0.2">
      <c r="D606" s="10"/>
    </row>
    <row r="607" spans="1:60" x14ac:dyDescent="0.2">
      <c r="D607" s="10"/>
    </row>
    <row r="608" spans="1:60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TQ8nJpYmcrvsb7oIdnEZg09vWoWY0Aq9jr0No3ZJcw0+SDntyq4SWwVeJ0+dHBb4NmW2g2oeq7NYgIk0kd8+w==" saltValue="u104Cup6aUJtFpxUpGjl1w==" spinCount="100000" sheet="1"/>
  <mergeCells count="48">
    <mergeCell ref="C437:G437"/>
    <mergeCell ref="C438:G438"/>
    <mergeCell ref="C583:G583"/>
    <mergeCell ref="C594:G594"/>
    <mergeCell ref="C596:G596"/>
    <mergeCell ref="C598:G598"/>
    <mergeCell ref="C312:G312"/>
    <mergeCell ref="C335:G335"/>
    <mergeCell ref="C374:G374"/>
    <mergeCell ref="C391:G391"/>
    <mergeCell ref="C401:G401"/>
    <mergeCell ref="C432:G432"/>
    <mergeCell ref="C183:G183"/>
    <mergeCell ref="C192:G192"/>
    <mergeCell ref="C221:G221"/>
    <mergeCell ref="C243:G243"/>
    <mergeCell ref="C251:G251"/>
    <mergeCell ref="C291:G291"/>
    <mergeCell ref="C156:G156"/>
    <mergeCell ref="C164:G164"/>
    <mergeCell ref="C165:G165"/>
    <mergeCell ref="C166:G166"/>
    <mergeCell ref="C172:G172"/>
    <mergeCell ref="C176:G176"/>
    <mergeCell ref="C141:G141"/>
    <mergeCell ref="C145:G145"/>
    <mergeCell ref="C146:G146"/>
    <mergeCell ref="C150:G150"/>
    <mergeCell ref="C151:G151"/>
    <mergeCell ref="C152:G152"/>
    <mergeCell ref="C104:G104"/>
    <mergeCell ref="C112:G112"/>
    <mergeCell ref="C118:G118"/>
    <mergeCell ref="C123:G123"/>
    <mergeCell ref="C128:G128"/>
    <mergeCell ref="C138:G138"/>
    <mergeCell ref="C55:G55"/>
    <mergeCell ref="C62:G62"/>
    <mergeCell ref="C70:G70"/>
    <mergeCell ref="C71:G71"/>
    <mergeCell ref="C95:G95"/>
    <mergeCell ref="C99:G99"/>
    <mergeCell ref="A1:G1"/>
    <mergeCell ref="C2:G2"/>
    <mergeCell ref="C3:G3"/>
    <mergeCell ref="C4:G4"/>
    <mergeCell ref="C14:G14"/>
    <mergeCell ref="C19:G19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07EEC-EEE6-4C95-B55D-38AC22E3ED39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116</v>
      </c>
      <c r="B1" s="198"/>
      <c r="C1" s="198"/>
      <c r="D1" s="198"/>
      <c r="E1" s="198"/>
      <c r="F1" s="198"/>
      <c r="G1" s="198"/>
      <c r="AG1" t="s">
        <v>117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118</v>
      </c>
      <c r="AG3" t="s">
        <v>119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120</v>
      </c>
    </row>
    <row r="5" spans="1:60" x14ac:dyDescent="0.2">
      <c r="D5" s="10"/>
    </row>
    <row r="6" spans="1:60" ht="38.25" x14ac:dyDescent="0.2">
      <c r="A6" s="209" t="s">
        <v>121</v>
      </c>
      <c r="B6" s="211" t="s">
        <v>122</v>
      </c>
      <c r="C6" s="211" t="s">
        <v>123</v>
      </c>
      <c r="D6" s="210" t="s">
        <v>124</v>
      </c>
      <c r="E6" s="209" t="s">
        <v>125</v>
      </c>
      <c r="F6" s="208" t="s">
        <v>126</v>
      </c>
      <c r="G6" s="209" t="s">
        <v>29</v>
      </c>
      <c r="H6" s="212" t="s">
        <v>30</v>
      </c>
      <c r="I6" s="212" t="s">
        <v>127</v>
      </c>
      <c r="J6" s="212" t="s">
        <v>31</v>
      </c>
      <c r="K6" s="212" t="s">
        <v>128</v>
      </c>
      <c r="L6" s="212" t="s">
        <v>129</v>
      </c>
      <c r="M6" s="212" t="s">
        <v>130</v>
      </c>
      <c r="N6" s="212" t="s">
        <v>131</v>
      </c>
      <c r="O6" s="212" t="s">
        <v>132</v>
      </c>
      <c r="P6" s="212" t="s">
        <v>133</v>
      </c>
      <c r="Q6" s="212" t="s">
        <v>134</v>
      </c>
      <c r="R6" s="212" t="s">
        <v>135</v>
      </c>
      <c r="S6" s="212" t="s">
        <v>136</v>
      </c>
      <c r="T6" s="212" t="s">
        <v>137</v>
      </c>
      <c r="U6" s="212" t="s">
        <v>138</v>
      </c>
      <c r="V6" s="212" t="s">
        <v>139</v>
      </c>
      <c r="W6" s="212" t="s">
        <v>140</v>
      </c>
      <c r="X6" s="212" t="s">
        <v>141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142</v>
      </c>
      <c r="B8" s="227" t="s">
        <v>101</v>
      </c>
      <c r="C8" s="251" t="s">
        <v>102</v>
      </c>
      <c r="D8" s="228"/>
      <c r="E8" s="229"/>
      <c r="F8" s="230"/>
      <c r="G8" s="230">
        <f>SUMIF(AG9:AG41,"&lt;&gt;NOR",G9:G41)</f>
        <v>0</v>
      </c>
      <c r="H8" s="230"/>
      <c r="I8" s="230">
        <f>SUM(I9:I41)</f>
        <v>0</v>
      </c>
      <c r="J8" s="230"/>
      <c r="K8" s="230">
        <f>SUM(K9:K41)</f>
        <v>0</v>
      </c>
      <c r="L8" s="230"/>
      <c r="M8" s="230">
        <f>SUM(M9:M41)</f>
        <v>0</v>
      </c>
      <c r="N8" s="230"/>
      <c r="O8" s="230">
        <f>SUM(O9:O41)</f>
        <v>0</v>
      </c>
      <c r="P8" s="230"/>
      <c r="Q8" s="230">
        <f>SUM(Q9:Q41)</f>
        <v>0</v>
      </c>
      <c r="R8" s="230"/>
      <c r="S8" s="230"/>
      <c r="T8" s="231"/>
      <c r="U8" s="225"/>
      <c r="V8" s="225">
        <f>SUM(V9:V41)</f>
        <v>0</v>
      </c>
      <c r="W8" s="225"/>
      <c r="X8" s="225"/>
      <c r="AG8" t="s">
        <v>143</v>
      </c>
    </row>
    <row r="9" spans="1:60" outlineLevel="1" x14ac:dyDescent="0.2">
      <c r="A9" s="243">
        <v>1</v>
      </c>
      <c r="B9" s="244" t="s">
        <v>43</v>
      </c>
      <c r="C9" s="257" t="s">
        <v>517</v>
      </c>
      <c r="D9" s="245" t="s">
        <v>205</v>
      </c>
      <c r="E9" s="246">
        <v>3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15</v>
      </c>
      <c r="M9" s="248">
        <f>G9*(1+L9/100)</f>
        <v>0</v>
      </c>
      <c r="N9" s="248">
        <v>0</v>
      </c>
      <c r="O9" s="248">
        <f>ROUND(E9*N9,2)</f>
        <v>0</v>
      </c>
      <c r="P9" s="248">
        <v>0</v>
      </c>
      <c r="Q9" s="248">
        <f>ROUND(E9*P9,2)</f>
        <v>0</v>
      </c>
      <c r="R9" s="248"/>
      <c r="S9" s="248" t="s">
        <v>384</v>
      </c>
      <c r="T9" s="249" t="s">
        <v>330</v>
      </c>
      <c r="U9" s="222">
        <v>0</v>
      </c>
      <c r="V9" s="222">
        <f>ROUND(E9*U9,2)</f>
        <v>0</v>
      </c>
      <c r="W9" s="222"/>
      <c r="X9" s="222" t="s">
        <v>212</v>
      </c>
      <c r="Y9" s="213"/>
      <c r="Z9" s="213"/>
      <c r="AA9" s="213"/>
      <c r="AB9" s="213"/>
      <c r="AC9" s="213"/>
      <c r="AD9" s="213"/>
      <c r="AE9" s="213"/>
      <c r="AF9" s="213"/>
      <c r="AG9" s="213" t="s">
        <v>213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3">
        <v>2</v>
      </c>
      <c r="B10" s="244" t="s">
        <v>49</v>
      </c>
      <c r="C10" s="257" t="s">
        <v>518</v>
      </c>
      <c r="D10" s="245" t="s">
        <v>205</v>
      </c>
      <c r="E10" s="246">
        <v>1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15</v>
      </c>
      <c r="M10" s="248">
        <f>G10*(1+L10/100)</f>
        <v>0</v>
      </c>
      <c r="N10" s="248">
        <v>0</v>
      </c>
      <c r="O10" s="248">
        <f>ROUND(E10*N10,2)</f>
        <v>0</v>
      </c>
      <c r="P10" s="248">
        <v>0</v>
      </c>
      <c r="Q10" s="248">
        <f>ROUND(E10*P10,2)</f>
        <v>0</v>
      </c>
      <c r="R10" s="248"/>
      <c r="S10" s="248" t="s">
        <v>384</v>
      </c>
      <c r="T10" s="249" t="s">
        <v>330</v>
      </c>
      <c r="U10" s="222">
        <v>0</v>
      </c>
      <c r="V10" s="222">
        <f>ROUND(E10*U10,2)</f>
        <v>0</v>
      </c>
      <c r="W10" s="222"/>
      <c r="X10" s="222" t="s">
        <v>212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213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3">
        <v>3</v>
      </c>
      <c r="B11" s="244" t="s">
        <v>51</v>
      </c>
      <c r="C11" s="257" t="s">
        <v>519</v>
      </c>
      <c r="D11" s="245" t="s">
        <v>205</v>
      </c>
      <c r="E11" s="246">
        <v>2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15</v>
      </c>
      <c r="M11" s="248">
        <f>G11*(1+L11/100)</f>
        <v>0</v>
      </c>
      <c r="N11" s="248">
        <v>0</v>
      </c>
      <c r="O11" s="248">
        <f>ROUND(E11*N11,2)</f>
        <v>0</v>
      </c>
      <c r="P11" s="248">
        <v>0</v>
      </c>
      <c r="Q11" s="248">
        <f>ROUND(E11*P11,2)</f>
        <v>0</v>
      </c>
      <c r="R11" s="248"/>
      <c r="S11" s="248" t="s">
        <v>384</v>
      </c>
      <c r="T11" s="249" t="s">
        <v>330</v>
      </c>
      <c r="U11" s="222">
        <v>0</v>
      </c>
      <c r="V11" s="222">
        <f>ROUND(E11*U11,2)</f>
        <v>0</v>
      </c>
      <c r="W11" s="222"/>
      <c r="X11" s="222" t="s">
        <v>212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213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3">
        <v>4</v>
      </c>
      <c r="B12" s="244" t="s">
        <v>520</v>
      </c>
      <c r="C12" s="257" t="s">
        <v>521</v>
      </c>
      <c r="D12" s="245" t="s">
        <v>205</v>
      </c>
      <c r="E12" s="246">
        <v>1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15</v>
      </c>
      <c r="M12" s="248">
        <f>G12*(1+L12/100)</f>
        <v>0</v>
      </c>
      <c r="N12" s="248">
        <v>0</v>
      </c>
      <c r="O12" s="248">
        <f>ROUND(E12*N12,2)</f>
        <v>0</v>
      </c>
      <c r="P12" s="248">
        <v>0</v>
      </c>
      <c r="Q12" s="248">
        <f>ROUND(E12*P12,2)</f>
        <v>0</v>
      </c>
      <c r="R12" s="248"/>
      <c r="S12" s="248" t="s">
        <v>384</v>
      </c>
      <c r="T12" s="249" t="s">
        <v>330</v>
      </c>
      <c r="U12" s="222">
        <v>0</v>
      </c>
      <c r="V12" s="222">
        <f>ROUND(E12*U12,2)</f>
        <v>0</v>
      </c>
      <c r="W12" s="222"/>
      <c r="X12" s="222" t="s">
        <v>212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213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3">
        <v>5</v>
      </c>
      <c r="B13" s="244" t="s">
        <v>522</v>
      </c>
      <c r="C13" s="257" t="s">
        <v>523</v>
      </c>
      <c r="D13" s="245" t="s">
        <v>205</v>
      </c>
      <c r="E13" s="246">
        <v>4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15</v>
      </c>
      <c r="M13" s="248">
        <f>G13*(1+L13/100)</f>
        <v>0</v>
      </c>
      <c r="N13" s="248">
        <v>0</v>
      </c>
      <c r="O13" s="248">
        <f>ROUND(E13*N13,2)</f>
        <v>0</v>
      </c>
      <c r="P13" s="248">
        <v>0</v>
      </c>
      <c r="Q13" s="248">
        <f>ROUND(E13*P13,2)</f>
        <v>0</v>
      </c>
      <c r="R13" s="248"/>
      <c r="S13" s="248" t="s">
        <v>384</v>
      </c>
      <c r="T13" s="249" t="s">
        <v>330</v>
      </c>
      <c r="U13" s="222">
        <v>0</v>
      </c>
      <c r="V13" s="222">
        <f>ROUND(E13*U13,2)</f>
        <v>0</v>
      </c>
      <c r="W13" s="222"/>
      <c r="X13" s="222" t="s">
        <v>212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213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3">
        <v>6</v>
      </c>
      <c r="B14" s="244" t="s">
        <v>47</v>
      </c>
      <c r="C14" s="257" t="s">
        <v>524</v>
      </c>
      <c r="D14" s="245" t="s">
        <v>205</v>
      </c>
      <c r="E14" s="246">
        <v>7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15</v>
      </c>
      <c r="M14" s="248">
        <f>G14*(1+L14/100)</f>
        <v>0</v>
      </c>
      <c r="N14" s="248">
        <v>0</v>
      </c>
      <c r="O14" s="248">
        <f>ROUND(E14*N14,2)</f>
        <v>0</v>
      </c>
      <c r="P14" s="248">
        <v>0</v>
      </c>
      <c r="Q14" s="248">
        <f>ROUND(E14*P14,2)</f>
        <v>0</v>
      </c>
      <c r="R14" s="248"/>
      <c r="S14" s="248" t="s">
        <v>384</v>
      </c>
      <c r="T14" s="249" t="s">
        <v>330</v>
      </c>
      <c r="U14" s="222">
        <v>0</v>
      </c>
      <c r="V14" s="222">
        <f>ROUND(E14*U14,2)</f>
        <v>0</v>
      </c>
      <c r="W14" s="222"/>
      <c r="X14" s="222" t="s">
        <v>212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213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3">
        <v>7</v>
      </c>
      <c r="B15" s="244" t="s">
        <v>525</v>
      </c>
      <c r="C15" s="257" t="s">
        <v>526</v>
      </c>
      <c r="D15" s="245" t="s">
        <v>205</v>
      </c>
      <c r="E15" s="246">
        <v>1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15</v>
      </c>
      <c r="M15" s="248">
        <f>G15*(1+L15/100)</f>
        <v>0</v>
      </c>
      <c r="N15" s="248">
        <v>0</v>
      </c>
      <c r="O15" s="248">
        <f>ROUND(E15*N15,2)</f>
        <v>0</v>
      </c>
      <c r="P15" s="248">
        <v>0</v>
      </c>
      <c r="Q15" s="248">
        <f>ROUND(E15*P15,2)</f>
        <v>0</v>
      </c>
      <c r="R15" s="248"/>
      <c r="S15" s="248" t="s">
        <v>384</v>
      </c>
      <c r="T15" s="249" t="s">
        <v>330</v>
      </c>
      <c r="U15" s="222">
        <v>0</v>
      </c>
      <c r="V15" s="222">
        <f>ROUND(E15*U15,2)</f>
        <v>0</v>
      </c>
      <c r="W15" s="222"/>
      <c r="X15" s="222" t="s">
        <v>212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213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3">
        <v>8</v>
      </c>
      <c r="B16" s="244" t="s">
        <v>527</v>
      </c>
      <c r="C16" s="257" t="s">
        <v>528</v>
      </c>
      <c r="D16" s="245" t="s">
        <v>205</v>
      </c>
      <c r="E16" s="246">
        <v>15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15</v>
      </c>
      <c r="M16" s="248">
        <f>G16*(1+L16/100)</f>
        <v>0</v>
      </c>
      <c r="N16" s="248">
        <v>0</v>
      </c>
      <c r="O16" s="248">
        <f>ROUND(E16*N16,2)</f>
        <v>0</v>
      </c>
      <c r="P16" s="248">
        <v>0</v>
      </c>
      <c r="Q16" s="248">
        <f>ROUND(E16*P16,2)</f>
        <v>0</v>
      </c>
      <c r="R16" s="248"/>
      <c r="S16" s="248" t="s">
        <v>384</v>
      </c>
      <c r="T16" s="249" t="s">
        <v>330</v>
      </c>
      <c r="U16" s="222">
        <v>0</v>
      </c>
      <c r="V16" s="222">
        <f>ROUND(E16*U16,2)</f>
        <v>0</v>
      </c>
      <c r="W16" s="222"/>
      <c r="X16" s="222" t="s">
        <v>212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213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3">
        <v>9</v>
      </c>
      <c r="B17" s="244" t="s">
        <v>529</v>
      </c>
      <c r="C17" s="257" t="s">
        <v>530</v>
      </c>
      <c r="D17" s="245" t="s">
        <v>205</v>
      </c>
      <c r="E17" s="246">
        <v>1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15</v>
      </c>
      <c r="M17" s="248">
        <f>G17*(1+L17/100)</f>
        <v>0</v>
      </c>
      <c r="N17" s="248">
        <v>0</v>
      </c>
      <c r="O17" s="248">
        <f>ROUND(E17*N17,2)</f>
        <v>0</v>
      </c>
      <c r="P17" s="248">
        <v>0</v>
      </c>
      <c r="Q17" s="248">
        <f>ROUND(E17*P17,2)</f>
        <v>0</v>
      </c>
      <c r="R17" s="248"/>
      <c r="S17" s="248" t="s">
        <v>384</v>
      </c>
      <c r="T17" s="249" t="s">
        <v>330</v>
      </c>
      <c r="U17" s="222">
        <v>0</v>
      </c>
      <c r="V17" s="222">
        <f>ROUND(E17*U17,2)</f>
        <v>0</v>
      </c>
      <c r="W17" s="222"/>
      <c r="X17" s="222" t="s">
        <v>212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213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3">
        <v>10</v>
      </c>
      <c r="B18" s="244" t="s">
        <v>531</v>
      </c>
      <c r="C18" s="257" t="s">
        <v>532</v>
      </c>
      <c r="D18" s="245" t="s">
        <v>205</v>
      </c>
      <c r="E18" s="246">
        <v>2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15</v>
      </c>
      <c r="M18" s="248">
        <f>G18*(1+L18/100)</f>
        <v>0</v>
      </c>
      <c r="N18" s="248">
        <v>0</v>
      </c>
      <c r="O18" s="248">
        <f>ROUND(E18*N18,2)</f>
        <v>0</v>
      </c>
      <c r="P18" s="248">
        <v>0</v>
      </c>
      <c r="Q18" s="248">
        <f>ROUND(E18*P18,2)</f>
        <v>0</v>
      </c>
      <c r="R18" s="248"/>
      <c r="S18" s="248" t="s">
        <v>384</v>
      </c>
      <c r="T18" s="249" t="s">
        <v>330</v>
      </c>
      <c r="U18" s="222">
        <v>0</v>
      </c>
      <c r="V18" s="222">
        <f>ROUND(E18*U18,2)</f>
        <v>0</v>
      </c>
      <c r="W18" s="222"/>
      <c r="X18" s="222" t="s">
        <v>212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213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3">
        <v>11</v>
      </c>
      <c r="B19" s="244" t="s">
        <v>533</v>
      </c>
      <c r="C19" s="257" t="s">
        <v>534</v>
      </c>
      <c r="D19" s="245" t="s">
        <v>205</v>
      </c>
      <c r="E19" s="246">
        <v>1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15</v>
      </c>
      <c r="M19" s="248">
        <f>G19*(1+L19/100)</f>
        <v>0</v>
      </c>
      <c r="N19" s="248">
        <v>0</v>
      </c>
      <c r="O19" s="248">
        <f>ROUND(E19*N19,2)</f>
        <v>0</v>
      </c>
      <c r="P19" s="248">
        <v>0</v>
      </c>
      <c r="Q19" s="248">
        <f>ROUND(E19*P19,2)</f>
        <v>0</v>
      </c>
      <c r="R19" s="248"/>
      <c r="S19" s="248" t="s">
        <v>384</v>
      </c>
      <c r="T19" s="249" t="s">
        <v>330</v>
      </c>
      <c r="U19" s="222">
        <v>0</v>
      </c>
      <c r="V19" s="222">
        <f>ROUND(E19*U19,2)</f>
        <v>0</v>
      </c>
      <c r="W19" s="222"/>
      <c r="X19" s="222" t="s">
        <v>212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213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3">
        <v>12</v>
      </c>
      <c r="B20" s="244" t="s">
        <v>535</v>
      </c>
      <c r="C20" s="257" t="s">
        <v>536</v>
      </c>
      <c r="D20" s="245" t="s">
        <v>205</v>
      </c>
      <c r="E20" s="246">
        <v>18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15</v>
      </c>
      <c r="M20" s="248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8"/>
      <c r="S20" s="248" t="s">
        <v>384</v>
      </c>
      <c r="T20" s="249" t="s">
        <v>330</v>
      </c>
      <c r="U20" s="222">
        <v>0</v>
      </c>
      <c r="V20" s="222">
        <f>ROUND(E20*U20,2)</f>
        <v>0</v>
      </c>
      <c r="W20" s="222"/>
      <c r="X20" s="222" t="s">
        <v>212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213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3">
        <v>13</v>
      </c>
      <c r="B21" s="244" t="s">
        <v>537</v>
      </c>
      <c r="C21" s="257" t="s">
        <v>538</v>
      </c>
      <c r="D21" s="245" t="s">
        <v>205</v>
      </c>
      <c r="E21" s="246">
        <v>1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15</v>
      </c>
      <c r="M21" s="248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8"/>
      <c r="S21" s="248" t="s">
        <v>384</v>
      </c>
      <c r="T21" s="249" t="s">
        <v>330</v>
      </c>
      <c r="U21" s="222">
        <v>0</v>
      </c>
      <c r="V21" s="222">
        <f>ROUND(E21*U21,2)</f>
        <v>0</v>
      </c>
      <c r="W21" s="222"/>
      <c r="X21" s="222" t="s">
        <v>212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213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3">
        <v>14</v>
      </c>
      <c r="B22" s="244" t="s">
        <v>539</v>
      </c>
      <c r="C22" s="257" t="s">
        <v>540</v>
      </c>
      <c r="D22" s="245" t="s">
        <v>205</v>
      </c>
      <c r="E22" s="246">
        <v>2</v>
      </c>
      <c r="F22" s="247"/>
      <c r="G22" s="248">
        <f>ROUND(E22*F22,2)</f>
        <v>0</v>
      </c>
      <c r="H22" s="247"/>
      <c r="I22" s="248">
        <f>ROUND(E22*H22,2)</f>
        <v>0</v>
      </c>
      <c r="J22" s="247"/>
      <c r="K22" s="248">
        <f>ROUND(E22*J22,2)</f>
        <v>0</v>
      </c>
      <c r="L22" s="248">
        <v>15</v>
      </c>
      <c r="M22" s="248">
        <f>G22*(1+L22/100)</f>
        <v>0</v>
      </c>
      <c r="N22" s="248">
        <v>0</v>
      </c>
      <c r="O22" s="248">
        <f>ROUND(E22*N22,2)</f>
        <v>0</v>
      </c>
      <c r="P22" s="248">
        <v>0</v>
      </c>
      <c r="Q22" s="248">
        <f>ROUND(E22*P22,2)</f>
        <v>0</v>
      </c>
      <c r="R22" s="248"/>
      <c r="S22" s="248" t="s">
        <v>384</v>
      </c>
      <c r="T22" s="249" t="s">
        <v>330</v>
      </c>
      <c r="U22" s="222">
        <v>0</v>
      </c>
      <c r="V22" s="222">
        <f>ROUND(E22*U22,2)</f>
        <v>0</v>
      </c>
      <c r="W22" s="222"/>
      <c r="X22" s="222" t="s">
        <v>212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213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3">
        <v>15</v>
      </c>
      <c r="B23" s="244" t="s">
        <v>541</v>
      </c>
      <c r="C23" s="257" t="s">
        <v>542</v>
      </c>
      <c r="D23" s="245" t="s">
        <v>205</v>
      </c>
      <c r="E23" s="246">
        <v>4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15</v>
      </c>
      <c r="M23" s="248">
        <f>G23*(1+L23/100)</f>
        <v>0</v>
      </c>
      <c r="N23" s="248">
        <v>0</v>
      </c>
      <c r="O23" s="248">
        <f>ROUND(E23*N23,2)</f>
        <v>0</v>
      </c>
      <c r="P23" s="248">
        <v>0</v>
      </c>
      <c r="Q23" s="248">
        <f>ROUND(E23*P23,2)</f>
        <v>0</v>
      </c>
      <c r="R23" s="248"/>
      <c r="S23" s="248" t="s">
        <v>384</v>
      </c>
      <c r="T23" s="249" t="s">
        <v>330</v>
      </c>
      <c r="U23" s="222">
        <v>0</v>
      </c>
      <c r="V23" s="222">
        <f>ROUND(E23*U23,2)</f>
        <v>0</v>
      </c>
      <c r="W23" s="222"/>
      <c r="X23" s="222" t="s">
        <v>212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213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3">
        <v>16</v>
      </c>
      <c r="B24" s="244" t="s">
        <v>543</v>
      </c>
      <c r="C24" s="257" t="s">
        <v>544</v>
      </c>
      <c r="D24" s="245" t="s">
        <v>205</v>
      </c>
      <c r="E24" s="246">
        <v>26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15</v>
      </c>
      <c r="M24" s="248">
        <f>G24*(1+L24/100)</f>
        <v>0</v>
      </c>
      <c r="N24" s="248">
        <v>0</v>
      </c>
      <c r="O24" s="248">
        <f>ROUND(E24*N24,2)</f>
        <v>0</v>
      </c>
      <c r="P24" s="248">
        <v>0</v>
      </c>
      <c r="Q24" s="248">
        <f>ROUND(E24*P24,2)</f>
        <v>0</v>
      </c>
      <c r="R24" s="248"/>
      <c r="S24" s="248" t="s">
        <v>384</v>
      </c>
      <c r="T24" s="249" t="s">
        <v>330</v>
      </c>
      <c r="U24" s="222">
        <v>0</v>
      </c>
      <c r="V24" s="222">
        <f>ROUND(E24*U24,2)</f>
        <v>0</v>
      </c>
      <c r="W24" s="222"/>
      <c r="X24" s="222" t="s">
        <v>212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213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3">
        <v>17</v>
      </c>
      <c r="B25" s="244" t="s">
        <v>545</v>
      </c>
      <c r="C25" s="257" t="s">
        <v>546</v>
      </c>
      <c r="D25" s="245" t="s">
        <v>205</v>
      </c>
      <c r="E25" s="246">
        <v>4</v>
      </c>
      <c r="F25" s="247"/>
      <c r="G25" s="248">
        <f>ROUND(E25*F25,2)</f>
        <v>0</v>
      </c>
      <c r="H25" s="247"/>
      <c r="I25" s="248">
        <f>ROUND(E25*H25,2)</f>
        <v>0</v>
      </c>
      <c r="J25" s="247"/>
      <c r="K25" s="248">
        <f>ROUND(E25*J25,2)</f>
        <v>0</v>
      </c>
      <c r="L25" s="248">
        <v>15</v>
      </c>
      <c r="M25" s="248">
        <f>G25*(1+L25/100)</f>
        <v>0</v>
      </c>
      <c r="N25" s="248">
        <v>0</v>
      </c>
      <c r="O25" s="248">
        <f>ROUND(E25*N25,2)</f>
        <v>0</v>
      </c>
      <c r="P25" s="248">
        <v>0</v>
      </c>
      <c r="Q25" s="248">
        <f>ROUND(E25*P25,2)</f>
        <v>0</v>
      </c>
      <c r="R25" s="248"/>
      <c r="S25" s="248" t="s">
        <v>384</v>
      </c>
      <c r="T25" s="249" t="s">
        <v>330</v>
      </c>
      <c r="U25" s="222">
        <v>0</v>
      </c>
      <c r="V25" s="222">
        <f>ROUND(E25*U25,2)</f>
        <v>0</v>
      </c>
      <c r="W25" s="222"/>
      <c r="X25" s="222" t="s">
        <v>212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213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3">
        <v>18</v>
      </c>
      <c r="B26" s="244" t="s">
        <v>547</v>
      </c>
      <c r="C26" s="257" t="s">
        <v>548</v>
      </c>
      <c r="D26" s="245" t="s">
        <v>205</v>
      </c>
      <c r="E26" s="246">
        <v>5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15</v>
      </c>
      <c r="M26" s="248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8"/>
      <c r="S26" s="248" t="s">
        <v>384</v>
      </c>
      <c r="T26" s="249" t="s">
        <v>330</v>
      </c>
      <c r="U26" s="222">
        <v>0</v>
      </c>
      <c r="V26" s="222">
        <f>ROUND(E26*U26,2)</f>
        <v>0</v>
      </c>
      <c r="W26" s="222"/>
      <c r="X26" s="222" t="s">
        <v>212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213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3">
        <v>19</v>
      </c>
      <c r="B27" s="244" t="s">
        <v>549</v>
      </c>
      <c r="C27" s="257" t="s">
        <v>550</v>
      </c>
      <c r="D27" s="245" t="s">
        <v>205</v>
      </c>
      <c r="E27" s="246">
        <v>7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15</v>
      </c>
      <c r="M27" s="248">
        <f>G27*(1+L27/100)</f>
        <v>0</v>
      </c>
      <c r="N27" s="248">
        <v>0</v>
      </c>
      <c r="O27" s="248">
        <f>ROUND(E27*N27,2)</f>
        <v>0</v>
      </c>
      <c r="P27" s="248">
        <v>0</v>
      </c>
      <c r="Q27" s="248">
        <f>ROUND(E27*P27,2)</f>
        <v>0</v>
      </c>
      <c r="R27" s="248"/>
      <c r="S27" s="248" t="s">
        <v>384</v>
      </c>
      <c r="T27" s="249" t="s">
        <v>330</v>
      </c>
      <c r="U27" s="222">
        <v>0</v>
      </c>
      <c r="V27" s="222">
        <f>ROUND(E27*U27,2)</f>
        <v>0</v>
      </c>
      <c r="W27" s="222"/>
      <c r="X27" s="222" t="s">
        <v>212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213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3">
        <v>20</v>
      </c>
      <c r="B28" s="244" t="s">
        <v>551</v>
      </c>
      <c r="C28" s="257" t="s">
        <v>552</v>
      </c>
      <c r="D28" s="245" t="s">
        <v>205</v>
      </c>
      <c r="E28" s="246">
        <v>2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15</v>
      </c>
      <c r="M28" s="248">
        <f>G28*(1+L28/100)</f>
        <v>0</v>
      </c>
      <c r="N28" s="248">
        <v>0</v>
      </c>
      <c r="O28" s="248">
        <f>ROUND(E28*N28,2)</f>
        <v>0</v>
      </c>
      <c r="P28" s="248">
        <v>0</v>
      </c>
      <c r="Q28" s="248">
        <f>ROUND(E28*P28,2)</f>
        <v>0</v>
      </c>
      <c r="R28" s="248"/>
      <c r="S28" s="248" t="s">
        <v>384</v>
      </c>
      <c r="T28" s="249" t="s">
        <v>330</v>
      </c>
      <c r="U28" s="222">
        <v>0</v>
      </c>
      <c r="V28" s="222">
        <f>ROUND(E28*U28,2)</f>
        <v>0</v>
      </c>
      <c r="W28" s="222"/>
      <c r="X28" s="222" t="s">
        <v>212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213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3">
        <v>21</v>
      </c>
      <c r="B29" s="244" t="s">
        <v>553</v>
      </c>
      <c r="C29" s="257" t="s">
        <v>554</v>
      </c>
      <c r="D29" s="245" t="s">
        <v>205</v>
      </c>
      <c r="E29" s="246">
        <v>2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15</v>
      </c>
      <c r="M29" s="248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48"/>
      <c r="S29" s="248" t="s">
        <v>384</v>
      </c>
      <c r="T29" s="249" t="s">
        <v>330</v>
      </c>
      <c r="U29" s="222">
        <v>0</v>
      </c>
      <c r="V29" s="222">
        <f>ROUND(E29*U29,2)</f>
        <v>0</v>
      </c>
      <c r="W29" s="222"/>
      <c r="X29" s="222" t="s">
        <v>212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213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3">
        <v>22</v>
      </c>
      <c r="B30" s="244" t="s">
        <v>555</v>
      </c>
      <c r="C30" s="257" t="s">
        <v>556</v>
      </c>
      <c r="D30" s="245" t="s">
        <v>246</v>
      </c>
      <c r="E30" s="246">
        <v>44</v>
      </c>
      <c r="F30" s="247"/>
      <c r="G30" s="248">
        <f>ROUND(E30*F30,2)</f>
        <v>0</v>
      </c>
      <c r="H30" s="247"/>
      <c r="I30" s="248">
        <f>ROUND(E30*H30,2)</f>
        <v>0</v>
      </c>
      <c r="J30" s="247"/>
      <c r="K30" s="248">
        <f>ROUND(E30*J30,2)</f>
        <v>0</v>
      </c>
      <c r="L30" s="248">
        <v>15</v>
      </c>
      <c r="M30" s="248">
        <f>G30*(1+L30/100)</f>
        <v>0</v>
      </c>
      <c r="N30" s="248">
        <v>0</v>
      </c>
      <c r="O30" s="248">
        <f>ROUND(E30*N30,2)</f>
        <v>0</v>
      </c>
      <c r="P30" s="248">
        <v>0</v>
      </c>
      <c r="Q30" s="248">
        <f>ROUND(E30*P30,2)</f>
        <v>0</v>
      </c>
      <c r="R30" s="248"/>
      <c r="S30" s="248" t="s">
        <v>384</v>
      </c>
      <c r="T30" s="249" t="s">
        <v>330</v>
      </c>
      <c r="U30" s="222">
        <v>0</v>
      </c>
      <c r="V30" s="222">
        <f>ROUND(E30*U30,2)</f>
        <v>0</v>
      </c>
      <c r="W30" s="222"/>
      <c r="X30" s="222" t="s">
        <v>212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213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3">
        <v>23</v>
      </c>
      <c r="B31" s="244" t="s">
        <v>557</v>
      </c>
      <c r="C31" s="257" t="s">
        <v>558</v>
      </c>
      <c r="D31" s="245" t="s">
        <v>246</v>
      </c>
      <c r="E31" s="246">
        <v>106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15</v>
      </c>
      <c r="M31" s="248">
        <f>G31*(1+L31/100)</f>
        <v>0</v>
      </c>
      <c r="N31" s="248">
        <v>0</v>
      </c>
      <c r="O31" s="248">
        <f>ROUND(E31*N31,2)</f>
        <v>0</v>
      </c>
      <c r="P31" s="248">
        <v>0</v>
      </c>
      <c r="Q31" s="248">
        <f>ROUND(E31*P31,2)</f>
        <v>0</v>
      </c>
      <c r="R31" s="248"/>
      <c r="S31" s="248" t="s">
        <v>384</v>
      </c>
      <c r="T31" s="249" t="s">
        <v>330</v>
      </c>
      <c r="U31" s="222">
        <v>0</v>
      </c>
      <c r="V31" s="222">
        <f>ROUND(E31*U31,2)</f>
        <v>0</v>
      </c>
      <c r="W31" s="222"/>
      <c r="X31" s="222" t="s">
        <v>212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213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3">
        <v>24</v>
      </c>
      <c r="B32" s="244" t="s">
        <v>559</v>
      </c>
      <c r="C32" s="257" t="s">
        <v>560</v>
      </c>
      <c r="D32" s="245" t="s">
        <v>246</v>
      </c>
      <c r="E32" s="246">
        <v>124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15</v>
      </c>
      <c r="M32" s="248">
        <f>G32*(1+L32/100)</f>
        <v>0</v>
      </c>
      <c r="N32" s="248">
        <v>0</v>
      </c>
      <c r="O32" s="248">
        <f>ROUND(E32*N32,2)</f>
        <v>0</v>
      </c>
      <c r="P32" s="248">
        <v>0</v>
      </c>
      <c r="Q32" s="248">
        <f>ROUND(E32*P32,2)</f>
        <v>0</v>
      </c>
      <c r="R32" s="248"/>
      <c r="S32" s="248" t="s">
        <v>384</v>
      </c>
      <c r="T32" s="249" t="s">
        <v>330</v>
      </c>
      <c r="U32" s="222">
        <v>0</v>
      </c>
      <c r="V32" s="222">
        <f>ROUND(E32*U32,2)</f>
        <v>0</v>
      </c>
      <c r="W32" s="222"/>
      <c r="X32" s="222" t="s">
        <v>212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213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3">
        <v>25</v>
      </c>
      <c r="B33" s="244" t="s">
        <v>561</v>
      </c>
      <c r="C33" s="257" t="s">
        <v>562</v>
      </c>
      <c r="D33" s="245" t="s">
        <v>246</v>
      </c>
      <c r="E33" s="246">
        <v>12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15</v>
      </c>
      <c r="M33" s="248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48"/>
      <c r="S33" s="248" t="s">
        <v>384</v>
      </c>
      <c r="T33" s="249" t="s">
        <v>330</v>
      </c>
      <c r="U33" s="222">
        <v>0</v>
      </c>
      <c r="V33" s="222">
        <f>ROUND(E33*U33,2)</f>
        <v>0</v>
      </c>
      <c r="W33" s="222"/>
      <c r="X33" s="222" t="s">
        <v>212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213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3">
        <v>26</v>
      </c>
      <c r="B34" s="244" t="s">
        <v>563</v>
      </c>
      <c r="C34" s="257" t="s">
        <v>564</v>
      </c>
      <c r="D34" s="245" t="s">
        <v>246</v>
      </c>
      <c r="E34" s="246">
        <v>8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15</v>
      </c>
      <c r="M34" s="248">
        <f>G34*(1+L34/100)</f>
        <v>0</v>
      </c>
      <c r="N34" s="248">
        <v>0</v>
      </c>
      <c r="O34" s="248">
        <f>ROUND(E34*N34,2)</f>
        <v>0</v>
      </c>
      <c r="P34" s="248">
        <v>0</v>
      </c>
      <c r="Q34" s="248">
        <f>ROUND(E34*P34,2)</f>
        <v>0</v>
      </c>
      <c r="R34" s="248"/>
      <c r="S34" s="248" t="s">
        <v>384</v>
      </c>
      <c r="T34" s="249" t="s">
        <v>330</v>
      </c>
      <c r="U34" s="222">
        <v>0</v>
      </c>
      <c r="V34" s="222">
        <f>ROUND(E34*U34,2)</f>
        <v>0</v>
      </c>
      <c r="W34" s="222"/>
      <c r="X34" s="222" t="s">
        <v>212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213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3">
        <v>27</v>
      </c>
      <c r="B35" s="244" t="s">
        <v>565</v>
      </c>
      <c r="C35" s="257" t="s">
        <v>566</v>
      </c>
      <c r="D35" s="245" t="s">
        <v>246</v>
      </c>
      <c r="E35" s="246">
        <v>28</v>
      </c>
      <c r="F35" s="247"/>
      <c r="G35" s="248">
        <f>ROUND(E35*F35,2)</f>
        <v>0</v>
      </c>
      <c r="H35" s="247"/>
      <c r="I35" s="248">
        <f>ROUND(E35*H35,2)</f>
        <v>0</v>
      </c>
      <c r="J35" s="247"/>
      <c r="K35" s="248">
        <f>ROUND(E35*J35,2)</f>
        <v>0</v>
      </c>
      <c r="L35" s="248">
        <v>15</v>
      </c>
      <c r="M35" s="248">
        <f>G35*(1+L35/100)</f>
        <v>0</v>
      </c>
      <c r="N35" s="248">
        <v>0</v>
      </c>
      <c r="O35" s="248">
        <f>ROUND(E35*N35,2)</f>
        <v>0</v>
      </c>
      <c r="P35" s="248">
        <v>0</v>
      </c>
      <c r="Q35" s="248">
        <f>ROUND(E35*P35,2)</f>
        <v>0</v>
      </c>
      <c r="R35" s="248"/>
      <c r="S35" s="248" t="s">
        <v>384</v>
      </c>
      <c r="T35" s="249" t="s">
        <v>330</v>
      </c>
      <c r="U35" s="222">
        <v>0</v>
      </c>
      <c r="V35" s="222">
        <f>ROUND(E35*U35,2)</f>
        <v>0</v>
      </c>
      <c r="W35" s="222"/>
      <c r="X35" s="222" t="s">
        <v>212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213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3">
        <v>28</v>
      </c>
      <c r="B36" s="244" t="s">
        <v>567</v>
      </c>
      <c r="C36" s="257" t="s">
        <v>568</v>
      </c>
      <c r="D36" s="245" t="s">
        <v>246</v>
      </c>
      <c r="E36" s="246">
        <v>18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15</v>
      </c>
      <c r="M36" s="248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48"/>
      <c r="S36" s="248" t="s">
        <v>384</v>
      </c>
      <c r="T36" s="249" t="s">
        <v>330</v>
      </c>
      <c r="U36" s="222">
        <v>0</v>
      </c>
      <c r="V36" s="222">
        <f>ROUND(E36*U36,2)</f>
        <v>0</v>
      </c>
      <c r="W36" s="222"/>
      <c r="X36" s="222" t="s">
        <v>212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213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3">
        <v>29</v>
      </c>
      <c r="B37" s="244" t="s">
        <v>569</v>
      </c>
      <c r="C37" s="257" t="s">
        <v>570</v>
      </c>
      <c r="D37" s="245" t="s">
        <v>246</v>
      </c>
      <c r="E37" s="246">
        <v>20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15</v>
      </c>
      <c r="M37" s="248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48"/>
      <c r="S37" s="248" t="s">
        <v>384</v>
      </c>
      <c r="T37" s="249" t="s">
        <v>330</v>
      </c>
      <c r="U37" s="222">
        <v>0</v>
      </c>
      <c r="V37" s="222">
        <f>ROUND(E37*U37,2)</f>
        <v>0</v>
      </c>
      <c r="W37" s="222"/>
      <c r="X37" s="222" t="s">
        <v>212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213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3">
        <v>30</v>
      </c>
      <c r="B38" s="244" t="s">
        <v>571</v>
      </c>
      <c r="C38" s="257" t="s">
        <v>572</v>
      </c>
      <c r="D38" s="245" t="s">
        <v>246</v>
      </c>
      <c r="E38" s="246">
        <v>24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15</v>
      </c>
      <c r="M38" s="248">
        <f>G38*(1+L38/100)</f>
        <v>0</v>
      </c>
      <c r="N38" s="248">
        <v>0</v>
      </c>
      <c r="O38" s="248">
        <f>ROUND(E38*N38,2)</f>
        <v>0</v>
      </c>
      <c r="P38" s="248">
        <v>0</v>
      </c>
      <c r="Q38" s="248">
        <f>ROUND(E38*P38,2)</f>
        <v>0</v>
      </c>
      <c r="R38" s="248"/>
      <c r="S38" s="248" t="s">
        <v>384</v>
      </c>
      <c r="T38" s="249" t="s">
        <v>330</v>
      </c>
      <c r="U38" s="222">
        <v>0</v>
      </c>
      <c r="V38" s="222">
        <f>ROUND(E38*U38,2)</f>
        <v>0</v>
      </c>
      <c r="W38" s="222"/>
      <c r="X38" s="222" t="s">
        <v>212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213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3">
        <v>31</v>
      </c>
      <c r="B39" s="244" t="s">
        <v>573</v>
      </c>
      <c r="C39" s="257" t="s">
        <v>574</v>
      </c>
      <c r="D39" s="245" t="s">
        <v>246</v>
      </c>
      <c r="E39" s="246">
        <v>4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15</v>
      </c>
      <c r="M39" s="248">
        <f>G39*(1+L39/100)</f>
        <v>0</v>
      </c>
      <c r="N39" s="248">
        <v>0</v>
      </c>
      <c r="O39" s="248">
        <f>ROUND(E39*N39,2)</f>
        <v>0</v>
      </c>
      <c r="P39" s="248">
        <v>0</v>
      </c>
      <c r="Q39" s="248">
        <f>ROUND(E39*P39,2)</f>
        <v>0</v>
      </c>
      <c r="R39" s="248"/>
      <c r="S39" s="248" t="s">
        <v>384</v>
      </c>
      <c r="T39" s="249" t="s">
        <v>330</v>
      </c>
      <c r="U39" s="222">
        <v>0</v>
      </c>
      <c r="V39" s="222">
        <f>ROUND(E39*U39,2)</f>
        <v>0</v>
      </c>
      <c r="W39" s="222"/>
      <c r="X39" s="222" t="s">
        <v>212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213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3">
        <v>32</v>
      </c>
      <c r="B40" s="244" t="s">
        <v>575</v>
      </c>
      <c r="C40" s="257" t="s">
        <v>576</v>
      </c>
      <c r="D40" s="245" t="s">
        <v>246</v>
      </c>
      <c r="E40" s="246">
        <v>16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15</v>
      </c>
      <c r="M40" s="248">
        <f>G40*(1+L40/100)</f>
        <v>0</v>
      </c>
      <c r="N40" s="248">
        <v>0</v>
      </c>
      <c r="O40" s="248">
        <f>ROUND(E40*N40,2)</f>
        <v>0</v>
      </c>
      <c r="P40" s="248">
        <v>0</v>
      </c>
      <c r="Q40" s="248">
        <f>ROUND(E40*P40,2)</f>
        <v>0</v>
      </c>
      <c r="R40" s="248"/>
      <c r="S40" s="248" t="s">
        <v>384</v>
      </c>
      <c r="T40" s="249" t="s">
        <v>330</v>
      </c>
      <c r="U40" s="222">
        <v>0</v>
      </c>
      <c r="V40" s="222">
        <f>ROUND(E40*U40,2)</f>
        <v>0</v>
      </c>
      <c r="W40" s="222"/>
      <c r="X40" s="222" t="s">
        <v>212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213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3">
        <v>33</v>
      </c>
      <c r="B41" s="244" t="s">
        <v>577</v>
      </c>
      <c r="C41" s="257" t="s">
        <v>578</v>
      </c>
      <c r="D41" s="245" t="s">
        <v>205</v>
      </c>
      <c r="E41" s="246">
        <v>3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15</v>
      </c>
      <c r="M41" s="248">
        <f>G41*(1+L41/100)</f>
        <v>0</v>
      </c>
      <c r="N41" s="248">
        <v>0</v>
      </c>
      <c r="O41" s="248">
        <f>ROUND(E41*N41,2)</f>
        <v>0</v>
      </c>
      <c r="P41" s="248">
        <v>0</v>
      </c>
      <c r="Q41" s="248">
        <f>ROUND(E41*P41,2)</f>
        <v>0</v>
      </c>
      <c r="R41" s="248"/>
      <c r="S41" s="248" t="s">
        <v>384</v>
      </c>
      <c r="T41" s="249" t="s">
        <v>330</v>
      </c>
      <c r="U41" s="222">
        <v>0</v>
      </c>
      <c r="V41" s="222">
        <f>ROUND(E41*U41,2)</f>
        <v>0</v>
      </c>
      <c r="W41" s="222"/>
      <c r="X41" s="222" t="s">
        <v>505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579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26" t="s">
        <v>142</v>
      </c>
      <c r="B42" s="227" t="s">
        <v>103</v>
      </c>
      <c r="C42" s="251" t="s">
        <v>104</v>
      </c>
      <c r="D42" s="228"/>
      <c r="E42" s="229"/>
      <c r="F42" s="230"/>
      <c r="G42" s="230">
        <f>SUMIF(AG43:AG79,"&lt;&gt;NOR",G43:G79)</f>
        <v>0</v>
      </c>
      <c r="H42" s="230"/>
      <c r="I42" s="230">
        <f>SUM(I43:I79)</f>
        <v>0</v>
      </c>
      <c r="J42" s="230"/>
      <c r="K42" s="230">
        <f>SUM(K43:K79)</f>
        <v>0</v>
      </c>
      <c r="L42" s="230"/>
      <c r="M42" s="230">
        <f>SUM(M43:M79)</f>
        <v>0</v>
      </c>
      <c r="N42" s="230"/>
      <c r="O42" s="230">
        <f>SUM(O43:O79)</f>
        <v>0</v>
      </c>
      <c r="P42" s="230"/>
      <c r="Q42" s="230">
        <f>SUM(Q43:Q79)</f>
        <v>0</v>
      </c>
      <c r="R42" s="230"/>
      <c r="S42" s="230"/>
      <c r="T42" s="231"/>
      <c r="U42" s="225"/>
      <c r="V42" s="225">
        <f>SUM(V43:V79)</f>
        <v>0</v>
      </c>
      <c r="W42" s="225"/>
      <c r="X42" s="225"/>
      <c r="AG42" t="s">
        <v>143</v>
      </c>
    </row>
    <row r="43" spans="1:60" outlineLevel="1" x14ac:dyDescent="0.2">
      <c r="A43" s="243">
        <v>34</v>
      </c>
      <c r="B43" s="244" t="s">
        <v>580</v>
      </c>
      <c r="C43" s="257" t="s">
        <v>581</v>
      </c>
      <c r="D43" s="245" t="s">
        <v>205</v>
      </c>
      <c r="E43" s="246">
        <v>3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15</v>
      </c>
      <c r="M43" s="248">
        <f>G43*(1+L43/100)</f>
        <v>0</v>
      </c>
      <c r="N43" s="248">
        <v>0</v>
      </c>
      <c r="O43" s="248">
        <f>ROUND(E43*N43,2)</f>
        <v>0</v>
      </c>
      <c r="P43" s="248">
        <v>0</v>
      </c>
      <c r="Q43" s="248">
        <f>ROUND(E43*P43,2)</f>
        <v>0</v>
      </c>
      <c r="R43" s="248"/>
      <c r="S43" s="248" t="s">
        <v>384</v>
      </c>
      <c r="T43" s="249" t="s">
        <v>330</v>
      </c>
      <c r="U43" s="222">
        <v>0</v>
      </c>
      <c r="V43" s="222">
        <f>ROUND(E43*U43,2)</f>
        <v>0</v>
      </c>
      <c r="W43" s="222"/>
      <c r="X43" s="222" t="s">
        <v>149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150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3">
        <v>35</v>
      </c>
      <c r="B44" s="244" t="s">
        <v>582</v>
      </c>
      <c r="C44" s="257" t="s">
        <v>518</v>
      </c>
      <c r="D44" s="245" t="s">
        <v>205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15</v>
      </c>
      <c r="M44" s="248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48"/>
      <c r="S44" s="248" t="s">
        <v>384</v>
      </c>
      <c r="T44" s="249" t="s">
        <v>330</v>
      </c>
      <c r="U44" s="222">
        <v>0</v>
      </c>
      <c r="V44" s="222">
        <f>ROUND(E44*U44,2)</f>
        <v>0</v>
      </c>
      <c r="W44" s="222"/>
      <c r="X44" s="222" t="s">
        <v>149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150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3">
        <v>36</v>
      </c>
      <c r="B45" s="244" t="s">
        <v>583</v>
      </c>
      <c r="C45" s="257" t="s">
        <v>519</v>
      </c>
      <c r="D45" s="245" t="s">
        <v>205</v>
      </c>
      <c r="E45" s="246">
        <v>2</v>
      </c>
      <c r="F45" s="247"/>
      <c r="G45" s="248">
        <f>ROUND(E45*F45,2)</f>
        <v>0</v>
      </c>
      <c r="H45" s="247"/>
      <c r="I45" s="248">
        <f>ROUND(E45*H45,2)</f>
        <v>0</v>
      </c>
      <c r="J45" s="247"/>
      <c r="K45" s="248">
        <f>ROUND(E45*J45,2)</f>
        <v>0</v>
      </c>
      <c r="L45" s="248">
        <v>15</v>
      </c>
      <c r="M45" s="248">
        <f>G45*(1+L45/100)</f>
        <v>0</v>
      </c>
      <c r="N45" s="248">
        <v>0</v>
      </c>
      <c r="O45" s="248">
        <f>ROUND(E45*N45,2)</f>
        <v>0</v>
      </c>
      <c r="P45" s="248">
        <v>0</v>
      </c>
      <c r="Q45" s="248">
        <f>ROUND(E45*P45,2)</f>
        <v>0</v>
      </c>
      <c r="R45" s="248"/>
      <c r="S45" s="248" t="s">
        <v>384</v>
      </c>
      <c r="T45" s="249" t="s">
        <v>330</v>
      </c>
      <c r="U45" s="222">
        <v>0</v>
      </c>
      <c r="V45" s="222">
        <f>ROUND(E45*U45,2)</f>
        <v>0</v>
      </c>
      <c r="W45" s="222"/>
      <c r="X45" s="222" t="s">
        <v>149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150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3">
        <v>37</v>
      </c>
      <c r="B46" s="244" t="s">
        <v>584</v>
      </c>
      <c r="C46" s="257" t="s">
        <v>521</v>
      </c>
      <c r="D46" s="245" t="s">
        <v>205</v>
      </c>
      <c r="E46" s="246">
        <v>1</v>
      </c>
      <c r="F46" s="247"/>
      <c r="G46" s="248">
        <f>ROUND(E46*F46,2)</f>
        <v>0</v>
      </c>
      <c r="H46" s="247"/>
      <c r="I46" s="248">
        <f>ROUND(E46*H46,2)</f>
        <v>0</v>
      </c>
      <c r="J46" s="247"/>
      <c r="K46" s="248">
        <f>ROUND(E46*J46,2)</f>
        <v>0</v>
      </c>
      <c r="L46" s="248">
        <v>15</v>
      </c>
      <c r="M46" s="248">
        <f>G46*(1+L46/100)</f>
        <v>0</v>
      </c>
      <c r="N46" s="248">
        <v>0</v>
      </c>
      <c r="O46" s="248">
        <f>ROUND(E46*N46,2)</f>
        <v>0</v>
      </c>
      <c r="P46" s="248">
        <v>0</v>
      </c>
      <c r="Q46" s="248">
        <f>ROUND(E46*P46,2)</f>
        <v>0</v>
      </c>
      <c r="R46" s="248"/>
      <c r="S46" s="248" t="s">
        <v>384</v>
      </c>
      <c r="T46" s="249" t="s">
        <v>330</v>
      </c>
      <c r="U46" s="222">
        <v>0</v>
      </c>
      <c r="V46" s="222">
        <f>ROUND(E46*U46,2)</f>
        <v>0</v>
      </c>
      <c r="W46" s="222"/>
      <c r="X46" s="222" t="s">
        <v>149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150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3">
        <v>38</v>
      </c>
      <c r="B47" s="244" t="s">
        <v>585</v>
      </c>
      <c r="C47" s="257" t="s">
        <v>523</v>
      </c>
      <c r="D47" s="245" t="s">
        <v>205</v>
      </c>
      <c r="E47" s="246">
        <v>4</v>
      </c>
      <c r="F47" s="247"/>
      <c r="G47" s="248">
        <f>ROUND(E47*F47,2)</f>
        <v>0</v>
      </c>
      <c r="H47" s="247"/>
      <c r="I47" s="248">
        <f>ROUND(E47*H47,2)</f>
        <v>0</v>
      </c>
      <c r="J47" s="247"/>
      <c r="K47" s="248">
        <f>ROUND(E47*J47,2)</f>
        <v>0</v>
      </c>
      <c r="L47" s="248">
        <v>15</v>
      </c>
      <c r="M47" s="248">
        <f>G47*(1+L47/100)</f>
        <v>0</v>
      </c>
      <c r="N47" s="248">
        <v>0</v>
      </c>
      <c r="O47" s="248">
        <f>ROUND(E47*N47,2)</f>
        <v>0</v>
      </c>
      <c r="P47" s="248">
        <v>0</v>
      </c>
      <c r="Q47" s="248">
        <f>ROUND(E47*P47,2)</f>
        <v>0</v>
      </c>
      <c r="R47" s="248"/>
      <c r="S47" s="248" t="s">
        <v>384</v>
      </c>
      <c r="T47" s="249" t="s">
        <v>330</v>
      </c>
      <c r="U47" s="222">
        <v>0</v>
      </c>
      <c r="V47" s="222">
        <f>ROUND(E47*U47,2)</f>
        <v>0</v>
      </c>
      <c r="W47" s="222"/>
      <c r="X47" s="222" t="s">
        <v>149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150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3">
        <v>39</v>
      </c>
      <c r="B48" s="244" t="s">
        <v>586</v>
      </c>
      <c r="C48" s="257" t="s">
        <v>536</v>
      </c>
      <c r="D48" s="245" t="s">
        <v>205</v>
      </c>
      <c r="E48" s="246">
        <v>18</v>
      </c>
      <c r="F48" s="247"/>
      <c r="G48" s="248">
        <f>ROUND(E48*F48,2)</f>
        <v>0</v>
      </c>
      <c r="H48" s="247"/>
      <c r="I48" s="248">
        <f>ROUND(E48*H48,2)</f>
        <v>0</v>
      </c>
      <c r="J48" s="247"/>
      <c r="K48" s="248">
        <f>ROUND(E48*J48,2)</f>
        <v>0</v>
      </c>
      <c r="L48" s="248">
        <v>15</v>
      </c>
      <c r="M48" s="248">
        <f>G48*(1+L48/100)</f>
        <v>0</v>
      </c>
      <c r="N48" s="248">
        <v>0</v>
      </c>
      <c r="O48" s="248">
        <f>ROUND(E48*N48,2)</f>
        <v>0</v>
      </c>
      <c r="P48" s="248">
        <v>0</v>
      </c>
      <c r="Q48" s="248">
        <f>ROUND(E48*P48,2)</f>
        <v>0</v>
      </c>
      <c r="R48" s="248"/>
      <c r="S48" s="248" t="s">
        <v>384</v>
      </c>
      <c r="T48" s="249" t="s">
        <v>330</v>
      </c>
      <c r="U48" s="222">
        <v>0</v>
      </c>
      <c r="V48" s="222">
        <f>ROUND(E48*U48,2)</f>
        <v>0</v>
      </c>
      <c r="W48" s="222"/>
      <c r="X48" s="222" t="s">
        <v>149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150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3">
        <v>40</v>
      </c>
      <c r="B49" s="244" t="s">
        <v>587</v>
      </c>
      <c r="C49" s="257" t="s">
        <v>538</v>
      </c>
      <c r="D49" s="245" t="s">
        <v>205</v>
      </c>
      <c r="E49" s="246">
        <v>1</v>
      </c>
      <c r="F49" s="247"/>
      <c r="G49" s="248">
        <f>ROUND(E49*F49,2)</f>
        <v>0</v>
      </c>
      <c r="H49" s="247"/>
      <c r="I49" s="248">
        <f>ROUND(E49*H49,2)</f>
        <v>0</v>
      </c>
      <c r="J49" s="247"/>
      <c r="K49" s="248">
        <f>ROUND(E49*J49,2)</f>
        <v>0</v>
      </c>
      <c r="L49" s="248">
        <v>15</v>
      </c>
      <c r="M49" s="248">
        <f>G49*(1+L49/100)</f>
        <v>0</v>
      </c>
      <c r="N49" s="248">
        <v>0</v>
      </c>
      <c r="O49" s="248">
        <f>ROUND(E49*N49,2)</f>
        <v>0</v>
      </c>
      <c r="P49" s="248">
        <v>0</v>
      </c>
      <c r="Q49" s="248">
        <f>ROUND(E49*P49,2)</f>
        <v>0</v>
      </c>
      <c r="R49" s="248"/>
      <c r="S49" s="248" t="s">
        <v>384</v>
      </c>
      <c r="T49" s="249" t="s">
        <v>330</v>
      </c>
      <c r="U49" s="222">
        <v>0</v>
      </c>
      <c r="V49" s="222">
        <f>ROUND(E49*U49,2)</f>
        <v>0</v>
      </c>
      <c r="W49" s="222"/>
      <c r="X49" s="222" t="s">
        <v>149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150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3">
        <v>41</v>
      </c>
      <c r="B50" s="244" t="s">
        <v>588</v>
      </c>
      <c r="C50" s="257" t="s">
        <v>540</v>
      </c>
      <c r="D50" s="245" t="s">
        <v>205</v>
      </c>
      <c r="E50" s="246">
        <v>2</v>
      </c>
      <c r="F50" s="247"/>
      <c r="G50" s="248">
        <f>ROUND(E50*F50,2)</f>
        <v>0</v>
      </c>
      <c r="H50" s="247"/>
      <c r="I50" s="248">
        <f>ROUND(E50*H50,2)</f>
        <v>0</v>
      </c>
      <c r="J50" s="247"/>
      <c r="K50" s="248">
        <f>ROUND(E50*J50,2)</f>
        <v>0</v>
      </c>
      <c r="L50" s="248">
        <v>15</v>
      </c>
      <c r="M50" s="248">
        <f>G50*(1+L50/100)</f>
        <v>0</v>
      </c>
      <c r="N50" s="248">
        <v>0</v>
      </c>
      <c r="O50" s="248">
        <f>ROUND(E50*N50,2)</f>
        <v>0</v>
      </c>
      <c r="P50" s="248">
        <v>0</v>
      </c>
      <c r="Q50" s="248">
        <f>ROUND(E50*P50,2)</f>
        <v>0</v>
      </c>
      <c r="R50" s="248"/>
      <c r="S50" s="248" t="s">
        <v>384</v>
      </c>
      <c r="T50" s="249" t="s">
        <v>330</v>
      </c>
      <c r="U50" s="222">
        <v>0</v>
      </c>
      <c r="V50" s="222">
        <f>ROUND(E50*U50,2)</f>
        <v>0</v>
      </c>
      <c r="W50" s="222"/>
      <c r="X50" s="222" t="s">
        <v>149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150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3">
        <v>42</v>
      </c>
      <c r="B51" s="244" t="s">
        <v>589</v>
      </c>
      <c r="C51" s="257" t="s">
        <v>542</v>
      </c>
      <c r="D51" s="245" t="s">
        <v>205</v>
      </c>
      <c r="E51" s="246">
        <v>4</v>
      </c>
      <c r="F51" s="247"/>
      <c r="G51" s="248">
        <f>ROUND(E51*F51,2)</f>
        <v>0</v>
      </c>
      <c r="H51" s="247"/>
      <c r="I51" s="248">
        <f>ROUND(E51*H51,2)</f>
        <v>0</v>
      </c>
      <c r="J51" s="247"/>
      <c r="K51" s="248">
        <f>ROUND(E51*J51,2)</f>
        <v>0</v>
      </c>
      <c r="L51" s="248">
        <v>15</v>
      </c>
      <c r="M51" s="248">
        <f>G51*(1+L51/100)</f>
        <v>0</v>
      </c>
      <c r="N51" s="248">
        <v>0</v>
      </c>
      <c r="O51" s="248">
        <f>ROUND(E51*N51,2)</f>
        <v>0</v>
      </c>
      <c r="P51" s="248">
        <v>0</v>
      </c>
      <c r="Q51" s="248">
        <f>ROUND(E51*P51,2)</f>
        <v>0</v>
      </c>
      <c r="R51" s="248"/>
      <c r="S51" s="248" t="s">
        <v>384</v>
      </c>
      <c r="T51" s="249" t="s">
        <v>330</v>
      </c>
      <c r="U51" s="222">
        <v>0</v>
      </c>
      <c r="V51" s="222">
        <f>ROUND(E51*U51,2)</f>
        <v>0</v>
      </c>
      <c r="W51" s="222"/>
      <c r="X51" s="222" t="s">
        <v>149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150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3">
        <v>43</v>
      </c>
      <c r="B52" s="244" t="s">
        <v>590</v>
      </c>
      <c r="C52" s="257" t="s">
        <v>544</v>
      </c>
      <c r="D52" s="245" t="s">
        <v>205</v>
      </c>
      <c r="E52" s="246">
        <v>26</v>
      </c>
      <c r="F52" s="247"/>
      <c r="G52" s="248">
        <f>ROUND(E52*F52,2)</f>
        <v>0</v>
      </c>
      <c r="H52" s="247"/>
      <c r="I52" s="248">
        <f>ROUND(E52*H52,2)</f>
        <v>0</v>
      </c>
      <c r="J52" s="247"/>
      <c r="K52" s="248">
        <f>ROUND(E52*J52,2)</f>
        <v>0</v>
      </c>
      <c r="L52" s="248">
        <v>15</v>
      </c>
      <c r="M52" s="248">
        <f>G52*(1+L52/100)</f>
        <v>0</v>
      </c>
      <c r="N52" s="248">
        <v>0</v>
      </c>
      <c r="O52" s="248">
        <f>ROUND(E52*N52,2)</f>
        <v>0</v>
      </c>
      <c r="P52" s="248">
        <v>0</v>
      </c>
      <c r="Q52" s="248">
        <f>ROUND(E52*P52,2)</f>
        <v>0</v>
      </c>
      <c r="R52" s="248"/>
      <c r="S52" s="248" t="s">
        <v>384</v>
      </c>
      <c r="T52" s="249" t="s">
        <v>330</v>
      </c>
      <c r="U52" s="222">
        <v>0</v>
      </c>
      <c r="V52" s="222">
        <f>ROUND(E52*U52,2)</f>
        <v>0</v>
      </c>
      <c r="W52" s="222"/>
      <c r="X52" s="222" t="s">
        <v>149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150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3">
        <v>44</v>
      </c>
      <c r="B53" s="244" t="s">
        <v>591</v>
      </c>
      <c r="C53" s="257" t="s">
        <v>546</v>
      </c>
      <c r="D53" s="245" t="s">
        <v>205</v>
      </c>
      <c r="E53" s="246">
        <v>4</v>
      </c>
      <c r="F53" s="247"/>
      <c r="G53" s="248">
        <f>ROUND(E53*F53,2)</f>
        <v>0</v>
      </c>
      <c r="H53" s="247"/>
      <c r="I53" s="248">
        <f>ROUND(E53*H53,2)</f>
        <v>0</v>
      </c>
      <c r="J53" s="247"/>
      <c r="K53" s="248">
        <f>ROUND(E53*J53,2)</f>
        <v>0</v>
      </c>
      <c r="L53" s="248">
        <v>15</v>
      </c>
      <c r="M53" s="248">
        <f>G53*(1+L53/100)</f>
        <v>0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48"/>
      <c r="S53" s="248" t="s">
        <v>384</v>
      </c>
      <c r="T53" s="249" t="s">
        <v>330</v>
      </c>
      <c r="U53" s="222">
        <v>0</v>
      </c>
      <c r="V53" s="222">
        <f>ROUND(E53*U53,2)</f>
        <v>0</v>
      </c>
      <c r="W53" s="222"/>
      <c r="X53" s="222" t="s">
        <v>149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150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3">
        <v>45</v>
      </c>
      <c r="B54" s="244" t="s">
        <v>592</v>
      </c>
      <c r="C54" s="257" t="s">
        <v>548</v>
      </c>
      <c r="D54" s="245" t="s">
        <v>205</v>
      </c>
      <c r="E54" s="246">
        <v>5</v>
      </c>
      <c r="F54" s="247"/>
      <c r="G54" s="248">
        <f>ROUND(E54*F54,2)</f>
        <v>0</v>
      </c>
      <c r="H54" s="247"/>
      <c r="I54" s="248">
        <f>ROUND(E54*H54,2)</f>
        <v>0</v>
      </c>
      <c r="J54" s="247"/>
      <c r="K54" s="248">
        <f>ROUND(E54*J54,2)</f>
        <v>0</v>
      </c>
      <c r="L54" s="248">
        <v>15</v>
      </c>
      <c r="M54" s="248">
        <f>G54*(1+L54/100)</f>
        <v>0</v>
      </c>
      <c r="N54" s="248">
        <v>0</v>
      </c>
      <c r="O54" s="248">
        <f>ROUND(E54*N54,2)</f>
        <v>0</v>
      </c>
      <c r="P54" s="248">
        <v>0</v>
      </c>
      <c r="Q54" s="248">
        <f>ROUND(E54*P54,2)</f>
        <v>0</v>
      </c>
      <c r="R54" s="248"/>
      <c r="S54" s="248" t="s">
        <v>384</v>
      </c>
      <c r="T54" s="249" t="s">
        <v>330</v>
      </c>
      <c r="U54" s="222">
        <v>0</v>
      </c>
      <c r="V54" s="222">
        <f>ROUND(E54*U54,2)</f>
        <v>0</v>
      </c>
      <c r="W54" s="222"/>
      <c r="X54" s="222" t="s">
        <v>149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150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3">
        <v>46</v>
      </c>
      <c r="B55" s="244" t="s">
        <v>593</v>
      </c>
      <c r="C55" s="257" t="s">
        <v>550</v>
      </c>
      <c r="D55" s="245" t="s">
        <v>205</v>
      </c>
      <c r="E55" s="246">
        <v>7</v>
      </c>
      <c r="F55" s="247"/>
      <c r="G55" s="248">
        <f>ROUND(E55*F55,2)</f>
        <v>0</v>
      </c>
      <c r="H55" s="247"/>
      <c r="I55" s="248">
        <f>ROUND(E55*H55,2)</f>
        <v>0</v>
      </c>
      <c r="J55" s="247"/>
      <c r="K55" s="248">
        <f>ROUND(E55*J55,2)</f>
        <v>0</v>
      </c>
      <c r="L55" s="248">
        <v>15</v>
      </c>
      <c r="M55" s="248">
        <f>G55*(1+L55/100)</f>
        <v>0</v>
      </c>
      <c r="N55" s="248">
        <v>0</v>
      </c>
      <c r="O55" s="248">
        <f>ROUND(E55*N55,2)</f>
        <v>0</v>
      </c>
      <c r="P55" s="248">
        <v>0</v>
      </c>
      <c r="Q55" s="248">
        <f>ROUND(E55*P55,2)</f>
        <v>0</v>
      </c>
      <c r="R55" s="248"/>
      <c r="S55" s="248" t="s">
        <v>384</v>
      </c>
      <c r="T55" s="249" t="s">
        <v>330</v>
      </c>
      <c r="U55" s="222">
        <v>0</v>
      </c>
      <c r="V55" s="222">
        <f>ROUND(E55*U55,2)</f>
        <v>0</v>
      </c>
      <c r="W55" s="222"/>
      <c r="X55" s="222" t="s">
        <v>149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150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3">
        <v>47</v>
      </c>
      <c r="B56" s="244" t="s">
        <v>594</v>
      </c>
      <c r="C56" s="257" t="s">
        <v>552</v>
      </c>
      <c r="D56" s="245" t="s">
        <v>205</v>
      </c>
      <c r="E56" s="246">
        <v>2</v>
      </c>
      <c r="F56" s="247"/>
      <c r="G56" s="248">
        <f>ROUND(E56*F56,2)</f>
        <v>0</v>
      </c>
      <c r="H56" s="247"/>
      <c r="I56" s="248">
        <f>ROUND(E56*H56,2)</f>
        <v>0</v>
      </c>
      <c r="J56" s="247"/>
      <c r="K56" s="248">
        <f>ROUND(E56*J56,2)</f>
        <v>0</v>
      </c>
      <c r="L56" s="248">
        <v>15</v>
      </c>
      <c r="M56" s="248">
        <f>G56*(1+L56/100)</f>
        <v>0</v>
      </c>
      <c r="N56" s="248">
        <v>0</v>
      </c>
      <c r="O56" s="248">
        <f>ROUND(E56*N56,2)</f>
        <v>0</v>
      </c>
      <c r="P56" s="248">
        <v>0</v>
      </c>
      <c r="Q56" s="248">
        <f>ROUND(E56*P56,2)</f>
        <v>0</v>
      </c>
      <c r="R56" s="248"/>
      <c r="S56" s="248" t="s">
        <v>384</v>
      </c>
      <c r="T56" s="249" t="s">
        <v>330</v>
      </c>
      <c r="U56" s="222">
        <v>0</v>
      </c>
      <c r="V56" s="222">
        <f>ROUND(E56*U56,2)</f>
        <v>0</v>
      </c>
      <c r="W56" s="222"/>
      <c r="X56" s="222" t="s">
        <v>149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150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3">
        <v>48</v>
      </c>
      <c r="B57" s="244" t="s">
        <v>595</v>
      </c>
      <c r="C57" s="257" t="s">
        <v>554</v>
      </c>
      <c r="D57" s="245" t="s">
        <v>205</v>
      </c>
      <c r="E57" s="246">
        <v>2</v>
      </c>
      <c r="F57" s="247"/>
      <c r="G57" s="248">
        <f>ROUND(E57*F57,2)</f>
        <v>0</v>
      </c>
      <c r="H57" s="247"/>
      <c r="I57" s="248">
        <f>ROUND(E57*H57,2)</f>
        <v>0</v>
      </c>
      <c r="J57" s="247"/>
      <c r="K57" s="248">
        <f>ROUND(E57*J57,2)</f>
        <v>0</v>
      </c>
      <c r="L57" s="248">
        <v>15</v>
      </c>
      <c r="M57" s="248">
        <f>G57*(1+L57/100)</f>
        <v>0</v>
      </c>
      <c r="N57" s="248">
        <v>0</v>
      </c>
      <c r="O57" s="248">
        <f>ROUND(E57*N57,2)</f>
        <v>0</v>
      </c>
      <c r="P57" s="248">
        <v>0</v>
      </c>
      <c r="Q57" s="248">
        <f>ROUND(E57*P57,2)</f>
        <v>0</v>
      </c>
      <c r="R57" s="248"/>
      <c r="S57" s="248" t="s">
        <v>384</v>
      </c>
      <c r="T57" s="249" t="s">
        <v>330</v>
      </c>
      <c r="U57" s="222">
        <v>0</v>
      </c>
      <c r="V57" s="222">
        <f>ROUND(E57*U57,2)</f>
        <v>0</v>
      </c>
      <c r="W57" s="222"/>
      <c r="X57" s="222" t="s">
        <v>149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150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3">
        <v>49</v>
      </c>
      <c r="B58" s="244" t="s">
        <v>596</v>
      </c>
      <c r="C58" s="257" t="s">
        <v>556</v>
      </c>
      <c r="D58" s="245" t="s">
        <v>246</v>
      </c>
      <c r="E58" s="246">
        <v>44</v>
      </c>
      <c r="F58" s="247"/>
      <c r="G58" s="248">
        <f>ROUND(E58*F58,2)</f>
        <v>0</v>
      </c>
      <c r="H58" s="247"/>
      <c r="I58" s="248">
        <f>ROUND(E58*H58,2)</f>
        <v>0</v>
      </c>
      <c r="J58" s="247"/>
      <c r="K58" s="248">
        <f>ROUND(E58*J58,2)</f>
        <v>0</v>
      </c>
      <c r="L58" s="248">
        <v>15</v>
      </c>
      <c r="M58" s="248">
        <f>G58*(1+L58/100)</f>
        <v>0</v>
      </c>
      <c r="N58" s="248">
        <v>0</v>
      </c>
      <c r="O58" s="248">
        <f>ROUND(E58*N58,2)</f>
        <v>0</v>
      </c>
      <c r="P58" s="248">
        <v>0</v>
      </c>
      <c r="Q58" s="248">
        <f>ROUND(E58*P58,2)</f>
        <v>0</v>
      </c>
      <c r="R58" s="248"/>
      <c r="S58" s="248" t="s">
        <v>384</v>
      </c>
      <c r="T58" s="249" t="s">
        <v>330</v>
      </c>
      <c r="U58" s="222">
        <v>0</v>
      </c>
      <c r="V58" s="222">
        <f>ROUND(E58*U58,2)</f>
        <v>0</v>
      </c>
      <c r="W58" s="222"/>
      <c r="X58" s="222" t="s">
        <v>149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150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3">
        <v>50</v>
      </c>
      <c r="B59" s="244" t="s">
        <v>597</v>
      </c>
      <c r="C59" s="257" t="s">
        <v>558</v>
      </c>
      <c r="D59" s="245" t="s">
        <v>246</v>
      </c>
      <c r="E59" s="246">
        <v>106</v>
      </c>
      <c r="F59" s="247"/>
      <c r="G59" s="248">
        <f>ROUND(E59*F59,2)</f>
        <v>0</v>
      </c>
      <c r="H59" s="247"/>
      <c r="I59" s="248">
        <f>ROUND(E59*H59,2)</f>
        <v>0</v>
      </c>
      <c r="J59" s="247"/>
      <c r="K59" s="248">
        <f>ROUND(E59*J59,2)</f>
        <v>0</v>
      </c>
      <c r="L59" s="248">
        <v>15</v>
      </c>
      <c r="M59" s="248">
        <f>G59*(1+L59/100)</f>
        <v>0</v>
      </c>
      <c r="N59" s="248">
        <v>0</v>
      </c>
      <c r="O59" s="248">
        <f>ROUND(E59*N59,2)</f>
        <v>0</v>
      </c>
      <c r="P59" s="248">
        <v>0</v>
      </c>
      <c r="Q59" s="248">
        <f>ROUND(E59*P59,2)</f>
        <v>0</v>
      </c>
      <c r="R59" s="248"/>
      <c r="S59" s="248" t="s">
        <v>384</v>
      </c>
      <c r="T59" s="249" t="s">
        <v>330</v>
      </c>
      <c r="U59" s="222">
        <v>0</v>
      </c>
      <c r="V59" s="222">
        <f>ROUND(E59*U59,2)</f>
        <v>0</v>
      </c>
      <c r="W59" s="222"/>
      <c r="X59" s="222" t="s">
        <v>149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150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3">
        <v>51</v>
      </c>
      <c r="B60" s="244" t="s">
        <v>598</v>
      </c>
      <c r="C60" s="257" t="s">
        <v>560</v>
      </c>
      <c r="D60" s="245" t="s">
        <v>246</v>
      </c>
      <c r="E60" s="246">
        <v>124</v>
      </c>
      <c r="F60" s="247"/>
      <c r="G60" s="248">
        <f>ROUND(E60*F60,2)</f>
        <v>0</v>
      </c>
      <c r="H60" s="247"/>
      <c r="I60" s="248">
        <f>ROUND(E60*H60,2)</f>
        <v>0</v>
      </c>
      <c r="J60" s="247"/>
      <c r="K60" s="248">
        <f>ROUND(E60*J60,2)</f>
        <v>0</v>
      </c>
      <c r="L60" s="248">
        <v>15</v>
      </c>
      <c r="M60" s="248">
        <f>G60*(1+L60/100)</f>
        <v>0</v>
      </c>
      <c r="N60" s="248">
        <v>0</v>
      </c>
      <c r="O60" s="248">
        <f>ROUND(E60*N60,2)</f>
        <v>0</v>
      </c>
      <c r="P60" s="248">
        <v>0</v>
      </c>
      <c r="Q60" s="248">
        <f>ROUND(E60*P60,2)</f>
        <v>0</v>
      </c>
      <c r="R60" s="248"/>
      <c r="S60" s="248" t="s">
        <v>384</v>
      </c>
      <c r="T60" s="249" t="s">
        <v>330</v>
      </c>
      <c r="U60" s="222">
        <v>0</v>
      </c>
      <c r="V60" s="222">
        <f>ROUND(E60*U60,2)</f>
        <v>0</v>
      </c>
      <c r="W60" s="222"/>
      <c r="X60" s="222" t="s">
        <v>149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150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3">
        <v>52</v>
      </c>
      <c r="B61" s="244" t="s">
        <v>599</v>
      </c>
      <c r="C61" s="257" t="s">
        <v>562</v>
      </c>
      <c r="D61" s="245" t="s">
        <v>246</v>
      </c>
      <c r="E61" s="246">
        <v>12</v>
      </c>
      <c r="F61" s="247"/>
      <c r="G61" s="248">
        <f>ROUND(E61*F61,2)</f>
        <v>0</v>
      </c>
      <c r="H61" s="247"/>
      <c r="I61" s="248">
        <f>ROUND(E61*H61,2)</f>
        <v>0</v>
      </c>
      <c r="J61" s="247"/>
      <c r="K61" s="248">
        <f>ROUND(E61*J61,2)</f>
        <v>0</v>
      </c>
      <c r="L61" s="248">
        <v>15</v>
      </c>
      <c r="M61" s="248">
        <f>G61*(1+L61/100)</f>
        <v>0</v>
      </c>
      <c r="N61" s="248">
        <v>0</v>
      </c>
      <c r="O61" s="248">
        <f>ROUND(E61*N61,2)</f>
        <v>0</v>
      </c>
      <c r="P61" s="248">
        <v>0</v>
      </c>
      <c r="Q61" s="248">
        <f>ROUND(E61*P61,2)</f>
        <v>0</v>
      </c>
      <c r="R61" s="248"/>
      <c r="S61" s="248" t="s">
        <v>384</v>
      </c>
      <c r="T61" s="249" t="s">
        <v>330</v>
      </c>
      <c r="U61" s="222">
        <v>0</v>
      </c>
      <c r="V61" s="222">
        <f>ROUND(E61*U61,2)</f>
        <v>0</v>
      </c>
      <c r="W61" s="222"/>
      <c r="X61" s="222" t="s">
        <v>149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150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3">
        <v>53</v>
      </c>
      <c r="B62" s="244" t="s">
        <v>600</v>
      </c>
      <c r="C62" s="257" t="s">
        <v>564</v>
      </c>
      <c r="D62" s="245" t="s">
        <v>246</v>
      </c>
      <c r="E62" s="246">
        <v>8</v>
      </c>
      <c r="F62" s="247"/>
      <c r="G62" s="248">
        <f>ROUND(E62*F62,2)</f>
        <v>0</v>
      </c>
      <c r="H62" s="247"/>
      <c r="I62" s="248">
        <f>ROUND(E62*H62,2)</f>
        <v>0</v>
      </c>
      <c r="J62" s="247"/>
      <c r="K62" s="248">
        <f>ROUND(E62*J62,2)</f>
        <v>0</v>
      </c>
      <c r="L62" s="248">
        <v>15</v>
      </c>
      <c r="M62" s="248">
        <f>G62*(1+L62/100)</f>
        <v>0</v>
      </c>
      <c r="N62" s="248">
        <v>0</v>
      </c>
      <c r="O62" s="248">
        <f>ROUND(E62*N62,2)</f>
        <v>0</v>
      </c>
      <c r="P62" s="248">
        <v>0</v>
      </c>
      <c r="Q62" s="248">
        <f>ROUND(E62*P62,2)</f>
        <v>0</v>
      </c>
      <c r="R62" s="248"/>
      <c r="S62" s="248" t="s">
        <v>384</v>
      </c>
      <c r="T62" s="249" t="s">
        <v>330</v>
      </c>
      <c r="U62" s="222">
        <v>0</v>
      </c>
      <c r="V62" s="222">
        <f>ROUND(E62*U62,2)</f>
        <v>0</v>
      </c>
      <c r="W62" s="222"/>
      <c r="X62" s="222" t="s">
        <v>149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150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3">
        <v>54</v>
      </c>
      <c r="B63" s="244" t="s">
        <v>601</v>
      </c>
      <c r="C63" s="257" t="s">
        <v>566</v>
      </c>
      <c r="D63" s="245" t="s">
        <v>246</v>
      </c>
      <c r="E63" s="246">
        <v>28</v>
      </c>
      <c r="F63" s="247"/>
      <c r="G63" s="248">
        <f>ROUND(E63*F63,2)</f>
        <v>0</v>
      </c>
      <c r="H63" s="247"/>
      <c r="I63" s="248">
        <f>ROUND(E63*H63,2)</f>
        <v>0</v>
      </c>
      <c r="J63" s="247"/>
      <c r="K63" s="248">
        <f>ROUND(E63*J63,2)</f>
        <v>0</v>
      </c>
      <c r="L63" s="248">
        <v>15</v>
      </c>
      <c r="M63" s="248">
        <f>G63*(1+L63/100)</f>
        <v>0</v>
      </c>
      <c r="N63" s="248">
        <v>0</v>
      </c>
      <c r="O63" s="248">
        <f>ROUND(E63*N63,2)</f>
        <v>0</v>
      </c>
      <c r="P63" s="248">
        <v>0</v>
      </c>
      <c r="Q63" s="248">
        <f>ROUND(E63*P63,2)</f>
        <v>0</v>
      </c>
      <c r="R63" s="248"/>
      <c r="S63" s="248" t="s">
        <v>384</v>
      </c>
      <c r="T63" s="249" t="s">
        <v>330</v>
      </c>
      <c r="U63" s="222">
        <v>0</v>
      </c>
      <c r="V63" s="222">
        <f>ROUND(E63*U63,2)</f>
        <v>0</v>
      </c>
      <c r="W63" s="222"/>
      <c r="X63" s="222" t="s">
        <v>149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150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3">
        <v>55</v>
      </c>
      <c r="B64" s="244" t="s">
        <v>602</v>
      </c>
      <c r="C64" s="257" t="s">
        <v>568</v>
      </c>
      <c r="D64" s="245" t="s">
        <v>246</v>
      </c>
      <c r="E64" s="246">
        <v>18</v>
      </c>
      <c r="F64" s="247"/>
      <c r="G64" s="248">
        <f>ROUND(E64*F64,2)</f>
        <v>0</v>
      </c>
      <c r="H64" s="247"/>
      <c r="I64" s="248">
        <f>ROUND(E64*H64,2)</f>
        <v>0</v>
      </c>
      <c r="J64" s="247"/>
      <c r="K64" s="248">
        <f>ROUND(E64*J64,2)</f>
        <v>0</v>
      </c>
      <c r="L64" s="248">
        <v>15</v>
      </c>
      <c r="M64" s="248">
        <f>G64*(1+L64/100)</f>
        <v>0</v>
      </c>
      <c r="N64" s="248">
        <v>0</v>
      </c>
      <c r="O64" s="248">
        <f>ROUND(E64*N64,2)</f>
        <v>0</v>
      </c>
      <c r="P64" s="248">
        <v>0</v>
      </c>
      <c r="Q64" s="248">
        <f>ROUND(E64*P64,2)</f>
        <v>0</v>
      </c>
      <c r="R64" s="248"/>
      <c r="S64" s="248" t="s">
        <v>384</v>
      </c>
      <c r="T64" s="249" t="s">
        <v>330</v>
      </c>
      <c r="U64" s="222">
        <v>0</v>
      </c>
      <c r="V64" s="222">
        <f>ROUND(E64*U64,2)</f>
        <v>0</v>
      </c>
      <c r="W64" s="222"/>
      <c r="X64" s="222" t="s">
        <v>149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150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3">
        <v>56</v>
      </c>
      <c r="B65" s="244" t="s">
        <v>603</v>
      </c>
      <c r="C65" s="257" t="s">
        <v>570</v>
      </c>
      <c r="D65" s="245" t="s">
        <v>246</v>
      </c>
      <c r="E65" s="246">
        <v>20</v>
      </c>
      <c r="F65" s="247"/>
      <c r="G65" s="248">
        <f>ROUND(E65*F65,2)</f>
        <v>0</v>
      </c>
      <c r="H65" s="247"/>
      <c r="I65" s="248">
        <f>ROUND(E65*H65,2)</f>
        <v>0</v>
      </c>
      <c r="J65" s="247"/>
      <c r="K65" s="248">
        <f>ROUND(E65*J65,2)</f>
        <v>0</v>
      </c>
      <c r="L65" s="248">
        <v>15</v>
      </c>
      <c r="M65" s="248">
        <f>G65*(1+L65/100)</f>
        <v>0</v>
      </c>
      <c r="N65" s="248">
        <v>0</v>
      </c>
      <c r="O65" s="248">
        <f>ROUND(E65*N65,2)</f>
        <v>0</v>
      </c>
      <c r="P65" s="248">
        <v>0</v>
      </c>
      <c r="Q65" s="248">
        <f>ROUND(E65*P65,2)</f>
        <v>0</v>
      </c>
      <c r="R65" s="248"/>
      <c r="S65" s="248" t="s">
        <v>384</v>
      </c>
      <c r="T65" s="249" t="s">
        <v>330</v>
      </c>
      <c r="U65" s="222">
        <v>0</v>
      </c>
      <c r="V65" s="222">
        <f>ROUND(E65*U65,2)</f>
        <v>0</v>
      </c>
      <c r="W65" s="222"/>
      <c r="X65" s="222" t="s">
        <v>149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150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3">
        <v>57</v>
      </c>
      <c r="B66" s="244" t="s">
        <v>604</v>
      </c>
      <c r="C66" s="257" t="s">
        <v>572</v>
      </c>
      <c r="D66" s="245" t="s">
        <v>246</v>
      </c>
      <c r="E66" s="246">
        <v>24</v>
      </c>
      <c r="F66" s="247"/>
      <c r="G66" s="248">
        <f>ROUND(E66*F66,2)</f>
        <v>0</v>
      </c>
      <c r="H66" s="247"/>
      <c r="I66" s="248">
        <f>ROUND(E66*H66,2)</f>
        <v>0</v>
      </c>
      <c r="J66" s="247"/>
      <c r="K66" s="248">
        <f>ROUND(E66*J66,2)</f>
        <v>0</v>
      </c>
      <c r="L66" s="248">
        <v>15</v>
      </c>
      <c r="M66" s="248">
        <f>G66*(1+L66/100)</f>
        <v>0</v>
      </c>
      <c r="N66" s="248">
        <v>0</v>
      </c>
      <c r="O66" s="248">
        <f>ROUND(E66*N66,2)</f>
        <v>0</v>
      </c>
      <c r="P66" s="248">
        <v>0</v>
      </c>
      <c r="Q66" s="248">
        <f>ROUND(E66*P66,2)</f>
        <v>0</v>
      </c>
      <c r="R66" s="248"/>
      <c r="S66" s="248" t="s">
        <v>384</v>
      </c>
      <c r="T66" s="249" t="s">
        <v>330</v>
      </c>
      <c r="U66" s="222">
        <v>0</v>
      </c>
      <c r="V66" s="222">
        <f>ROUND(E66*U66,2)</f>
        <v>0</v>
      </c>
      <c r="W66" s="222"/>
      <c r="X66" s="222" t="s">
        <v>149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150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3">
        <v>58</v>
      </c>
      <c r="B67" s="244" t="s">
        <v>605</v>
      </c>
      <c r="C67" s="257" t="s">
        <v>574</v>
      </c>
      <c r="D67" s="245" t="s">
        <v>246</v>
      </c>
      <c r="E67" s="246">
        <v>4</v>
      </c>
      <c r="F67" s="247"/>
      <c r="G67" s="248">
        <f>ROUND(E67*F67,2)</f>
        <v>0</v>
      </c>
      <c r="H67" s="247"/>
      <c r="I67" s="248">
        <f>ROUND(E67*H67,2)</f>
        <v>0</v>
      </c>
      <c r="J67" s="247"/>
      <c r="K67" s="248">
        <f>ROUND(E67*J67,2)</f>
        <v>0</v>
      </c>
      <c r="L67" s="248">
        <v>15</v>
      </c>
      <c r="M67" s="248">
        <f>G67*(1+L67/100)</f>
        <v>0</v>
      </c>
      <c r="N67" s="248">
        <v>0</v>
      </c>
      <c r="O67" s="248">
        <f>ROUND(E67*N67,2)</f>
        <v>0</v>
      </c>
      <c r="P67" s="248">
        <v>0</v>
      </c>
      <c r="Q67" s="248">
        <f>ROUND(E67*P67,2)</f>
        <v>0</v>
      </c>
      <c r="R67" s="248"/>
      <c r="S67" s="248" t="s">
        <v>384</v>
      </c>
      <c r="T67" s="249" t="s">
        <v>330</v>
      </c>
      <c r="U67" s="222">
        <v>0</v>
      </c>
      <c r="V67" s="222">
        <f>ROUND(E67*U67,2)</f>
        <v>0</v>
      </c>
      <c r="W67" s="222"/>
      <c r="X67" s="222" t="s">
        <v>149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150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3">
        <v>59</v>
      </c>
      <c r="B68" s="244" t="s">
        <v>606</v>
      </c>
      <c r="C68" s="257" t="s">
        <v>576</v>
      </c>
      <c r="D68" s="245" t="s">
        <v>246</v>
      </c>
      <c r="E68" s="246">
        <v>16</v>
      </c>
      <c r="F68" s="247"/>
      <c r="G68" s="248">
        <f>ROUND(E68*F68,2)</f>
        <v>0</v>
      </c>
      <c r="H68" s="247"/>
      <c r="I68" s="248">
        <f>ROUND(E68*H68,2)</f>
        <v>0</v>
      </c>
      <c r="J68" s="247"/>
      <c r="K68" s="248">
        <f>ROUND(E68*J68,2)</f>
        <v>0</v>
      </c>
      <c r="L68" s="248">
        <v>15</v>
      </c>
      <c r="M68" s="248">
        <f>G68*(1+L68/100)</f>
        <v>0</v>
      </c>
      <c r="N68" s="248">
        <v>0</v>
      </c>
      <c r="O68" s="248">
        <f>ROUND(E68*N68,2)</f>
        <v>0</v>
      </c>
      <c r="P68" s="248">
        <v>0</v>
      </c>
      <c r="Q68" s="248">
        <f>ROUND(E68*P68,2)</f>
        <v>0</v>
      </c>
      <c r="R68" s="248"/>
      <c r="S68" s="248" t="s">
        <v>384</v>
      </c>
      <c r="T68" s="249" t="s">
        <v>330</v>
      </c>
      <c r="U68" s="222">
        <v>0</v>
      </c>
      <c r="V68" s="222">
        <f>ROUND(E68*U68,2)</f>
        <v>0</v>
      </c>
      <c r="W68" s="222"/>
      <c r="X68" s="222" t="s">
        <v>149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150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3">
        <v>60</v>
      </c>
      <c r="B69" s="244" t="s">
        <v>607</v>
      </c>
      <c r="C69" s="257" t="s">
        <v>608</v>
      </c>
      <c r="D69" s="245" t="s">
        <v>205</v>
      </c>
      <c r="E69" s="246">
        <v>48</v>
      </c>
      <c r="F69" s="247"/>
      <c r="G69" s="248">
        <f>ROUND(E69*F69,2)</f>
        <v>0</v>
      </c>
      <c r="H69" s="247"/>
      <c r="I69" s="248">
        <f>ROUND(E69*H69,2)</f>
        <v>0</v>
      </c>
      <c r="J69" s="247"/>
      <c r="K69" s="248">
        <f>ROUND(E69*J69,2)</f>
        <v>0</v>
      </c>
      <c r="L69" s="248">
        <v>15</v>
      </c>
      <c r="M69" s="248">
        <f>G69*(1+L69/100)</f>
        <v>0</v>
      </c>
      <c r="N69" s="248">
        <v>0</v>
      </c>
      <c r="O69" s="248">
        <f>ROUND(E69*N69,2)</f>
        <v>0</v>
      </c>
      <c r="P69" s="248">
        <v>0</v>
      </c>
      <c r="Q69" s="248">
        <f>ROUND(E69*P69,2)</f>
        <v>0</v>
      </c>
      <c r="R69" s="248"/>
      <c r="S69" s="248" t="s">
        <v>384</v>
      </c>
      <c r="T69" s="249" t="s">
        <v>330</v>
      </c>
      <c r="U69" s="222">
        <v>0</v>
      </c>
      <c r="V69" s="222">
        <f>ROUND(E69*U69,2)</f>
        <v>0</v>
      </c>
      <c r="W69" s="222"/>
      <c r="X69" s="222" t="s">
        <v>149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150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3">
        <v>61</v>
      </c>
      <c r="B70" s="244" t="s">
        <v>59</v>
      </c>
      <c r="C70" s="257" t="s">
        <v>609</v>
      </c>
      <c r="D70" s="245" t="s">
        <v>205</v>
      </c>
      <c r="E70" s="246">
        <v>2</v>
      </c>
      <c r="F70" s="247"/>
      <c r="G70" s="248">
        <f>ROUND(E70*F70,2)</f>
        <v>0</v>
      </c>
      <c r="H70" s="247"/>
      <c r="I70" s="248">
        <f>ROUND(E70*H70,2)</f>
        <v>0</v>
      </c>
      <c r="J70" s="247"/>
      <c r="K70" s="248">
        <f>ROUND(E70*J70,2)</f>
        <v>0</v>
      </c>
      <c r="L70" s="248">
        <v>15</v>
      </c>
      <c r="M70" s="248">
        <f>G70*(1+L70/100)</f>
        <v>0</v>
      </c>
      <c r="N70" s="248">
        <v>0</v>
      </c>
      <c r="O70" s="248">
        <f>ROUND(E70*N70,2)</f>
        <v>0</v>
      </c>
      <c r="P70" s="248">
        <v>0</v>
      </c>
      <c r="Q70" s="248">
        <f>ROUND(E70*P70,2)</f>
        <v>0</v>
      </c>
      <c r="R70" s="248"/>
      <c r="S70" s="248" t="s">
        <v>384</v>
      </c>
      <c r="T70" s="249" t="s">
        <v>330</v>
      </c>
      <c r="U70" s="222">
        <v>0</v>
      </c>
      <c r="V70" s="222">
        <f>ROUND(E70*U70,2)</f>
        <v>0</v>
      </c>
      <c r="W70" s="222"/>
      <c r="X70" s="222" t="s">
        <v>149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150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3">
        <v>62</v>
      </c>
      <c r="B71" s="244" t="s">
        <v>610</v>
      </c>
      <c r="C71" s="257" t="s">
        <v>611</v>
      </c>
      <c r="D71" s="245" t="s">
        <v>246</v>
      </c>
      <c r="E71" s="246">
        <v>104</v>
      </c>
      <c r="F71" s="247"/>
      <c r="G71" s="248">
        <f>ROUND(E71*F71,2)</f>
        <v>0</v>
      </c>
      <c r="H71" s="247"/>
      <c r="I71" s="248">
        <f>ROUND(E71*H71,2)</f>
        <v>0</v>
      </c>
      <c r="J71" s="247"/>
      <c r="K71" s="248">
        <f>ROUND(E71*J71,2)</f>
        <v>0</v>
      </c>
      <c r="L71" s="248">
        <v>15</v>
      </c>
      <c r="M71" s="248">
        <f>G71*(1+L71/100)</f>
        <v>0</v>
      </c>
      <c r="N71" s="248">
        <v>0</v>
      </c>
      <c r="O71" s="248">
        <f>ROUND(E71*N71,2)</f>
        <v>0</v>
      </c>
      <c r="P71" s="248">
        <v>0</v>
      </c>
      <c r="Q71" s="248">
        <f>ROUND(E71*P71,2)</f>
        <v>0</v>
      </c>
      <c r="R71" s="248"/>
      <c r="S71" s="248" t="s">
        <v>384</v>
      </c>
      <c r="T71" s="249" t="s">
        <v>330</v>
      </c>
      <c r="U71" s="222">
        <v>0</v>
      </c>
      <c r="V71" s="222">
        <f>ROUND(E71*U71,2)</f>
        <v>0</v>
      </c>
      <c r="W71" s="222"/>
      <c r="X71" s="222" t="s">
        <v>149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150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3">
        <v>63</v>
      </c>
      <c r="B72" s="244" t="s">
        <v>612</v>
      </c>
      <c r="C72" s="257" t="s">
        <v>613</v>
      </c>
      <c r="D72" s="245" t="s">
        <v>246</v>
      </c>
      <c r="E72" s="246">
        <v>20</v>
      </c>
      <c r="F72" s="247"/>
      <c r="G72" s="248">
        <f>ROUND(E72*F72,2)</f>
        <v>0</v>
      </c>
      <c r="H72" s="247"/>
      <c r="I72" s="248">
        <f>ROUND(E72*H72,2)</f>
        <v>0</v>
      </c>
      <c r="J72" s="247"/>
      <c r="K72" s="248">
        <f>ROUND(E72*J72,2)</f>
        <v>0</v>
      </c>
      <c r="L72" s="248">
        <v>15</v>
      </c>
      <c r="M72" s="248">
        <f>G72*(1+L72/100)</f>
        <v>0</v>
      </c>
      <c r="N72" s="248">
        <v>0</v>
      </c>
      <c r="O72" s="248">
        <f>ROUND(E72*N72,2)</f>
        <v>0</v>
      </c>
      <c r="P72" s="248">
        <v>0</v>
      </c>
      <c r="Q72" s="248">
        <f>ROUND(E72*P72,2)</f>
        <v>0</v>
      </c>
      <c r="R72" s="248"/>
      <c r="S72" s="248" t="s">
        <v>384</v>
      </c>
      <c r="T72" s="249" t="s">
        <v>330</v>
      </c>
      <c r="U72" s="222">
        <v>0</v>
      </c>
      <c r="V72" s="222">
        <f>ROUND(E72*U72,2)</f>
        <v>0</v>
      </c>
      <c r="W72" s="222"/>
      <c r="X72" s="222" t="s">
        <v>149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150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3">
        <v>64</v>
      </c>
      <c r="B73" s="244" t="s">
        <v>61</v>
      </c>
      <c r="C73" s="257" t="s">
        <v>614</v>
      </c>
      <c r="D73" s="245" t="s">
        <v>246</v>
      </c>
      <c r="E73" s="246">
        <v>248</v>
      </c>
      <c r="F73" s="247"/>
      <c r="G73" s="248">
        <f>ROUND(E73*F73,2)</f>
        <v>0</v>
      </c>
      <c r="H73" s="247"/>
      <c r="I73" s="248">
        <f>ROUND(E73*H73,2)</f>
        <v>0</v>
      </c>
      <c r="J73" s="247"/>
      <c r="K73" s="248">
        <f>ROUND(E73*J73,2)</f>
        <v>0</v>
      </c>
      <c r="L73" s="248">
        <v>15</v>
      </c>
      <c r="M73" s="248">
        <f>G73*(1+L73/100)</f>
        <v>0</v>
      </c>
      <c r="N73" s="248">
        <v>0</v>
      </c>
      <c r="O73" s="248">
        <f>ROUND(E73*N73,2)</f>
        <v>0</v>
      </c>
      <c r="P73" s="248">
        <v>0</v>
      </c>
      <c r="Q73" s="248">
        <f>ROUND(E73*P73,2)</f>
        <v>0</v>
      </c>
      <c r="R73" s="248"/>
      <c r="S73" s="248" t="s">
        <v>384</v>
      </c>
      <c r="T73" s="249" t="s">
        <v>330</v>
      </c>
      <c r="U73" s="222">
        <v>0</v>
      </c>
      <c r="V73" s="222">
        <f>ROUND(E73*U73,2)</f>
        <v>0</v>
      </c>
      <c r="W73" s="222"/>
      <c r="X73" s="222" t="s">
        <v>149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150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3">
        <v>65</v>
      </c>
      <c r="B74" s="244" t="s">
        <v>615</v>
      </c>
      <c r="C74" s="257" t="s">
        <v>616</v>
      </c>
      <c r="D74" s="245" t="s">
        <v>205</v>
      </c>
      <c r="E74" s="246">
        <v>1</v>
      </c>
      <c r="F74" s="247"/>
      <c r="G74" s="248">
        <f>ROUND(E74*F74,2)</f>
        <v>0</v>
      </c>
      <c r="H74" s="247"/>
      <c r="I74" s="248">
        <f>ROUND(E74*H74,2)</f>
        <v>0</v>
      </c>
      <c r="J74" s="247"/>
      <c r="K74" s="248">
        <f>ROUND(E74*J74,2)</f>
        <v>0</v>
      </c>
      <c r="L74" s="248">
        <v>15</v>
      </c>
      <c r="M74" s="248">
        <f>G74*(1+L74/100)</f>
        <v>0</v>
      </c>
      <c r="N74" s="248">
        <v>0</v>
      </c>
      <c r="O74" s="248">
        <f>ROUND(E74*N74,2)</f>
        <v>0</v>
      </c>
      <c r="P74" s="248">
        <v>0</v>
      </c>
      <c r="Q74" s="248">
        <f>ROUND(E74*P74,2)</f>
        <v>0</v>
      </c>
      <c r="R74" s="248"/>
      <c r="S74" s="248" t="s">
        <v>384</v>
      </c>
      <c r="T74" s="249" t="s">
        <v>330</v>
      </c>
      <c r="U74" s="222">
        <v>0</v>
      </c>
      <c r="V74" s="222">
        <f>ROUND(E74*U74,2)</f>
        <v>0</v>
      </c>
      <c r="W74" s="222"/>
      <c r="X74" s="222" t="s">
        <v>149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150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3">
        <v>66</v>
      </c>
      <c r="B75" s="244" t="s">
        <v>617</v>
      </c>
      <c r="C75" s="257" t="s">
        <v>618</v>
      </c>
      <c r="D75" s="245" t="s">
        <v>205</v>
      </c>
      <c r="E75" s="246">
        <v>2</v>
      </c>
      <c r="F75" s="247"/>
      <c r="G75" s="248">
        <f>ROUND(E75*F75,2)</f>
        <v>0</v>
      </c>
      <c r="H75" s="247"/>
      <c r="I75" s="248">
        <f>ROUND(E75*H75,2)</f>
        <v>0</v>
      </c>
      <c r="J75" s="247"/>
      <c r="K75" s="248">
        <f>ROUND(E75*J75,2)</f>
        <v>0</v>
      </c>
      <c r="L75" s="248">
        <v>15</v>
      </c>
      <c r="M75" s="248">
        <f>G75*(1+L75/100)</f>
        <v>0</v>
      </c>
      <c r="N75" s="248">
        <v>0</v>
      </c>
      <c r="O75" s="248">
        <f>ROUND(E75*N75,2)</f>
        <v>0</v>
      </c>
      <c r="P75" s="248">
        <v>0</v>
      </c>
      <c r="Q75" s="248">
        <f>ROUND(E75*P75,2)</f>
        <v>0</v>
      </c>
      <c r="R75" s="248"/>
      <c r="S75" s="248" t="s">
        <v>384</v>
      </c>
      <c r="T75" s="249" t="s">
        <v>330</v>
      </c>
      <c r="U75" s="222">
        <v>0</v>
      </c>
      <c r="V75" s="222">
        <f>ROUND(E75*U75,2)</f>
        <v>0</v>
      </c>
      <c r="W75" s="222"/>
      <c r="X75" s="222" t="s">
        <v>149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150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3">
        <v>67</v>
      </c>
      <c r="B76" s="244" t="s">
        <v>619</v>
      </c>
      <c r="C76" s="257" t="s">
        <v>620</v>
      </c>
      <c r="D76" s="245" t="s">
        <v>205</v>
      </c>
      <c r="E76" s="246">
        <v>4</v>
      </c>
      <c r="F76" s="247"/>
      <c r="G76" s="248">
        <f>ROUND(E76*F76,2)</f>
        <v>0</v>
      </c>
      <c r="H76" s="247"/>
      <c r="I76" s="248">
        <f>ROUND(E76*H76,2)</f>
        <v>0</v>
      </c>
      <c r="J76" s="247"/>
      <c r="K76" s="248">
        <f>ROUND(E76*J76,2)</f>
        <v>0</v>
      </c>
      <c r="L76" s="248">
        <v>15</v>
      </c>
      <c r="M76" s="248">
        <f>G76*(1+L76/100)</f>
        <v>0</v>
      </c>
      <c r="N76" s="248">
        <v>0</v>
      </c>
      <c r="O76" s="248">
        <f>ROUND(E76*N76,2)</f>
        <v>0</v>
      </c>
      <c r="P76" s="248">
        <v>0</v>
      </c>
      <c r="Q76" s="248">
        <f>ROUND(E76*P76,2)</f>
        <v>0</v>
      </c>
      <c r="R76" s="248"/>
      <c r="S76" s="248" t="s">
        <v>384</v>
      </c>
      <c r="T76" s="249" t="s">
        <v>330</v>
      </c>
      <c r="U76" s="222">
        <v>0</v>
      </c>
      <c r="V76" s="222">
        <f>ROUND(E76*U76,2)</f>
        <v>0</v>
      </c>
      <c r="W76" s="222"/>
      <c r="X76" s="222" t="s">
        <v>149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150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3">
        <v>68</v>
      </c>
      <c r="B77" s="244" t="s">
        <v>621</v>
      </c>
      <c r="C77" s="257" t="s">
        <v>622</v>
      </c>
      <c r="D77" s="245" t="s">
        <v>205</v>
      </c>
      <c r="E77" s="246">
        <v>4</v>
      </c>
      <c r="F77" s="247"/>
      <c r="G77" s="248">
        <f>ROUND(E77*F77,2)</f>
        <v>0</v>
      </c>
      <c r="H77" s="247"/>
      <c r="I77" s="248">
        <f>ROUND(E77*H77,2)</f>
        <v>0</v>
      </c>
      <c r="J77" s="247"/>
      <c r="K77" s="248">
        <f>ROUND(E77*J77,2)</f>
        <v>0</v>
      </c>
      <c r="L77" s="248">
        <v>15</v>
      </c>
      <c r="M77" s="248">
        <f>G77*(1+L77/100)</f>
        <v>0</v>
      </c>
      <c r="N77" s="248">
        <v>0</v>
      </c>
      <c r="O77" s="248">
        <f>ROUND(E77*N77,2)</f>
        <v>0</v>
      </c>
      <c r="P77" s="248">
        <v>0</v>
      </c>
      <c r="Q77" s="248">
        <f>ROUND(E77*P77,2)</f>
        <v>0</v>
      </c>
      <c r="R77" s="248"/>
      <c r="S77" s="248" t="s">
        <v>384</v>
      </c>
      <c r="T77" s="249" t="s">
        <v>330</v>
      </c>
      <c r="U77" s="222">
        <v>0</v>
      </c>
      <c r="V77" s="222">
        <f>ROUND(E77*U77,2)</f>
        <v>0</v>
      </c>
      <c r="W77" s="222"/>
      <c r="X77" s="222" t="s">
        <v>149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150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3">
        <v>69</v>
      </c>
      <c r="B78" s="244" t="s">
        <v>623</v>
      </c>
      <c r="C78" s="257" t="s">
        <v>624</v>
      </c>
      <c r="D78" s="245" t="s">
        <v>205</v>
      </c>
      <c r="E78" s="246">
        <v>66</v>
      </c>
      <c r="F78" s="247"/>
      <c r="G78" s="248">
        <f>ROUND(E78*F78,2)</f>
        <v>0</v>
      </c>
      <c r="H78" s="247"/>
      <c r="I78" s="248">
        <f>ROUND(E78*H78,2)</f>
        <v>0</v>
      </c>
      <c r="J78" s="247"/>
      <c r="K78" s="248">
        <f>ROUND(E78*J78,2)</f>
        <v>0</v>
      </c>
      <c r="L78" s="248">
        <v>15</v>
      </c>
      <c r="M78" s="248">
        <f>G78*(1+L78/100)</f>
        <v>0</v>
      </c>
      <c r="N78" s="248">
        <v>0</v>
      </c>
      <c r="O78" s="248">
        <f>ROUND(E78*N78,2)</f>
        <v>0</v>
      </c>
      <c r="P78" s="248">
        <v>0</v>
      </c>
      <c r="Q78" s="248">
        <f>ROUND(E78*P78,2)</f>
        <v>0</v>
      </c>
      <c r="R78" s="248"/>
      <c r="S78" s="248" t="s">
        <v>384</v>
      </c>
      <c r="T78" s="249" t="s">
        <v>330</v>
      </c>
      <c r="U78" s="222">
        <v>0</v>
      </c>
      <c r="V78" s="222">
        <f>ROUND(E78*U78,2)</f>
        <v>0</v>
      </c>
      <c r="W78" s="222"/>
      <c r="X78" s="222" t="s">
        <v>149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150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3">
        <v>70</v>
      </c>
      <c r="B79" s="244" t="s">
        <v>625</v>
      </c>
      <c r="C79" s="257" t="s">
        <v>578</v>
      </c>
      <c r="D79" s="245" t="s">
        <v>205</v>
      </c>
      <c r="E79" s="246">
        <v>3</v>
      </c>
      <c r="F79" s="247"/>
      <c r="G79" s="248">
        <f>ROUND(E79*F79,2)</f>
        <v>0</v>
      </c>
      <c r="H79" s="247"/>
      <c r="I79" s="248">
        <f>ROUND(E79*H79,2)</f>
        <v>0</v>
      </c>
      <c r="J79" s="247"/>
      <c r="K79" s="248">
        <f>ROUND(E79*J79,2)</f>
        <v>0</v>
      </c>
      <c r="L79" s="248">
        <v>15</v>
      </c>
      <c r="M79" s="248">
        <f>G79*(1+L79/100)</f>
        <v>0</v>
      </c>
      <c r="N79" s="248">
        <v>0</v>
      </c>
      <c r="O79" s="248">
        <f>ROUND(E79*N79,2)</f>
        <v>0</v>
      </c>
      <c r="P79" s="248">
        <v>0</v>
      </c>
      <c r="Q79" s="248">
        <f>ROUND(E79*P79,2)</f>
        <v>0</v>
      </c>
      <c r="R79" s="248"/>
      <c r="S79" s="248" t="s">
        <v>384</v>
      </c>
      <c r="T79" s="249" t="s">
        <v>330</v>
      </c>
      <c r="U79" s="222">
        <v>0</v>
      </c>
      <c r="V79" s="222">
        <f>ROUND(E79*U79,2)</f>
        <v>0</v>
      </c>
      <c r="W79" s="222"/>
      <c r="X79" s="222" t="s">
        <v>505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579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x14ac:dyDescent="0.2">
      <c r="A80" s="226" t="s">
        <v>142</v>
      </c>
      <c r="B80" s="227" t="s">
        <v>105</v>
      </c>
      <c r="C80" s="251" t="s">
        <v>106</v>
      </c>
      <c r="D80" s="228"/>
      <c r="E80" s="229"/>
      <c r="F80" s="230"/>
      <c r="G80" s="230">
        <f>SUMIF(AG81:AG84,"&lt;&gt;NOR",G81:G84)</f>
        <v>0</v>
      </c>
      <c r="H80" s="230"/>
      <c r="I80" s="230">
        <f>SUM(I81:I84)</f>
        <v>0</v>
      </c>
      <c r="J80" s="230"/>
      <c r="K80" s="230">
        <f>SUM(K81:K84)</f>
        <v>0</v>
      </c>
      <c r="L80" s="230"/>
      <c r="M80" s="230">
        <f>SUM(M81:M84)</f>
        <v>0</v>
      </c>
      <c r="N80" s="230"/>
      <c r="O80" s="230">
        <f>SUM(O81:O84)</f>
        <v>0</v>
      </c>
      <c r="P80" s="230"/>
      <c r="Q80" s="230">
        <f>SUM(Q81:Q84)</f>
        <v>0</v>
      </c>
      <c r="R80" s="230"/>
      <c r="S80" s="230"/>
      <c r="T80" s="231"/>
      <c r="U80" s="225"/>
      <c r="V80" s="225">
        <f>SUM(V81:V84)</f>
        <v>0</v>
      </c>
      <c r="W80" s="225"/>
      <c r="X80" s="225"/>
      <c r="AG80" t="s">
        <v>143</v>
      </c>
    </row>
    <row r="81" spans="1:60" outlineLevel="1" x14ac:dyDescent="0.2">
      <c r="A81" s="243">
        <v>71</v>
      </c>
      <c r="B81" s="244" t="s">
        <v>626</v>
      </c>
      <c r="C81" s="257" t="s">
        <v>627</v>
      </c>
      <c r="D81" s="245" t="s">
        <v>205</v>
      </c>
      <c r="E81" s="246">
        <v>1</v>
      </c>
      <c r="F81" s="247"/>
      <c r="G81" s="248">
        <f>ROUND(E81*F81,2)</f>
        <v>0</v>
      </c>
      <c r="H81" s="247"/>
      <c r="I81" s="248">
        <f>ROUND(E81*H81,2)</f>
        <v>0</v>
      </c>
      <c r="J81" s="247"/>
      <c r="K81" s="248">
        <f>ROUND(E81*J81,2)</f>
        <v>0</v>
      </c>
      <c r="L81" s="248">
        <v>15</v>
      </c>
      <c r="M81" s="248">
        <f>G81*(1+L81/100)</f>
        <v>0</v>
      </c>
      <c r="N81" s="248">
        <v>0</v>
      </c>
      <c r="O81" s="248">
        <f>ROUND(E81*N81,2)</f>
        <v>0</v>
      </c>
      <c r="P81" s="248">
        <v>0</v>
      </c>
      <c r="Q81" s="248">
        <f>ROUND(E81*P81,2)</f>
        <v>0</v>
      </c>
      <c r="R81" s="248"/>
      <c r="S81" s="248" t="s">
        <v>384</v>
      </c>
      <c r="T81" s="249" t="s">
        <v>330</v>
      </c>
      <c r="U81" s="222">
        <v>0</v>
      </c>
      <c r="V81" s="222">
        <f>ROUND(E81*U81,2)</f>
        <v>0</v>
      </c>
      <c r="W81" s="222"/>
      <c r="X81" s="222" t="s">
        <v>149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150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3">
        <v>72</v>
      </c>
      <c r="B82" s="244" t="s">
        <v>628</v>
      </c>
      <c r="C82" s="257" t="s">
        <v>629</v>
      </c>
      <c r="D82" s="245" t="s">
        <v>205</v>
      </c>
      <c r="E82" s="246">
        <v>1</v>
      </c>
      <c r="F82" s="247"/>
      <c r="G82" s="248">
        <f>ROUND(E82*F82,2)</f>
        <v>0</v>
      </c>
      <c r="H82" s="247"/>
      <c r="I82" s="248">
        <f>ROUND(E82*H82,2)</f>
        <v>0</v>
      </c>
      <c r="J82" s="247"/>
      <c r="K82" s="248">
        <f>ROUND(E82*J82,2)</f>
        <v>0</v>
      </c>
      <c r="L82" s="248">
        <v>15</v>
      </c>
      <c r="M82" s="248">
        <f>G82*(1+L82/100)</f>
        <v>0</v>
      </c>
      <c r="N82" s="248">
        <v>0</v>
      </c>
      <c r="O82" s="248">
        <f>ROUND(E82*N82,2)</f>
        <v>0</v>
      </c>
      <c r="P82" s="248">
        <v>0</v>
      </c>
      <c r="Q82" s="248">
        <f>ROUND(E82*P82,2)</f>
        <v>0</v>
      </c>
      <c r="R82" s="248"/>
      <c r="S82" s="248" t="s">
        <v>384</v>
      </c>
      <c r="T82" s="249" t="s">
        <v>330</v>
      </c>
      <c r="U82" s="222">
        <v>0</v>
      </c>
      <c r="V82" s="222">
        <f>ROUND(E82*U82,2)</f>
        <v>0</v>
      </c>
      <c r="W82" s="222"/>
      <c r="X82" s="222" t="s">
        <v>149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150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3">
        <v>73</v>
      </c>
      <c r="B83" s="244" t="s">
        <v>630</v>
      </c>
      <c r="C83" s="257" t="s">
        <v>631</v>
      </c>
      <c r="D83" s="245" t="s">
        <v>205</v>
      </c>
      <c r="E83" s="246">
        <v>3</v>
      </c>
      <c r="F83" s="247"/>
      <c r="G83" s="248">
        <f>ROUND(E83*F83,2)</f>
        <v>0</v>
      </c>
      <c r="H83" s="247"/>
      <c r="I83" s="248">
        <f>ROUND(E83*H83,2)</f>
        <v>0</v>
      </c>
      <c r="J83" s="247"/>
      <c r="K83" s="248">
        <f>ROUND(E83*J83,2)</f>
        <v>0</v>
      </c>
      <c r="L83" s="248">
        <v>15</v>
      </c>
      <c r="M83" s="248">
        <f>G83*(1+L83/100)</f>
        <v>0</v>
      </c>
      <c r="N83" s="248">
        <v>0</v>
      </c>
      <c r="O83" s="248">
        <f>ROUND(E83*N83,2)</f>
        <v>0</v>
      </c>
      <c r="P83" s="248">
        <v>0</v>
      </c>
      <c r="Q83" s="248">
        <f>ROUND(E83*P83,2)</f>
        <v>0</v>
      </c>
      <c r="R83" s="248"/>
      <c r="S83" s="248" t="s">
        <v>384</v>
      </c>
      <c r="T83" s="249" t="s">
        <v>330</v>
      </c>
      <c r="U83" s="222">
        <v>0</v>
      </c>
      <c r="V83" s="222">
        <f>ROUND(E83*U83,2)</f>
        <v>0</v>
      </c>
      <c r="W83" s="222"/>
      <c r="X83" s="222" t="s">
        <v>149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150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3">
        <v>74</v>
      </c>
      <c r="B84" s="244" t="s">
        <v>632</v>
      </c>
      <c r="C84" s="257" t="s">
        <v>633</v>
      </c>
      <c r="D84" s="245" t="s">
        <v>205</v>
      </c>
      <c r="E84" s="246">
        <v>3</v>
      </c>
      <c r="F84" s="247"/>
      <c r="G84" s="248">
        <f>ROUND(E84*F84,2)</f>
        <v>0</v>
      </c>
      <c r="H84" s="247"/>
      <c r="I84" s="248">
        <f>ROUND(E84*H84,2)</f>
        <v>0</v>
      </c>
      <c r="J84" s="247"/>
      <c r="K84" s="248">
        <f>ROUND(E84*J84,2)</f>
        <v>0</v>
      </c>
      <c r="L84" s="248">
        <v>15</v>
      </c>
      <c r="M84" s="248">
        <f>G84*(1+L84/100)</f>
        <v>0</v>
      </c>
      <c r="N84" s="248">
        <v>0</v>
      </c>
      <c r="O84" s="248">
        <f>ROUND(E84*N84,2)</f>
        <v>0</v>
      </c>
      <c r="P84" s="248">
        <v>0</v>
      </c>
      <c r="Q84" s="248">
        <f>ROUND(E84*P84,2)</f>
        <v>0</v>
      </c>
      <c r="R84" s="248"/>
      <c r="S84" s="248" t="s">
        <v>384</v>
      </c>
      <c r="T84" s="249" t="s">
        <v>330</v>
      </c>
      <c r="U84" s="222">
        <v>0</v>
      </c>
      <c r="V84" s="222">
        <f>ROUND(E84*U84,2)</f>
        <v>0</v>
      </c>
      <c r="W84" s="222"/>
      <c r="X84" s="222" t="s">
        <v>149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150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x14ac:dyDescent="0.2">
      <c r="A85" s="226" t="s">
        <v>142</v>
      </c>
      <c r="B85" s="227" t="s">
        <v>107</v>
      </c>
      <c r="C85" s="251" t="s">
        <v>108</v>
      </c>
      <c r="D85" s="228"/>
      <c r="E85" s="229"/>
      <c r="F85" s="230"/>
      <c r="G85" s="230">
        <f>SUMIF(AG86:AG96,"&lt;&gt;NOR",G86:G96)</f>
        <v>0</v>
      </c>
      <c r="H85" s="230"/>
      <c r="I85" s="230">
        <f>SUM(I86:I96)</f>
        <v>0</v>
      </c>
      <c r="J85" s="230"/>
      <c r="K85" s="230">
        <f>SUM(K86:K96)</f>
        <v>0</v>
      </c>
      <c r="L85" s="230"/>
      <c r="M85" s="230">
        <f>SUM(M86:M96)</f>
        <v>0</v>
      </c>
      <c r="N85" s="230"/>
      <c r="O85" s="230">
        <f>SUM(O86:O96)</f>
        <v>0</v>
      </c>
      <c r="P85" s="230"/>
      <c r="Q85" s="230">
        <f>SUM(Q86:Q96)</f>
        <v>0</v>
      </c>
      <c r="R85" s="230"/>
      <c r="S85" s="230"/>
      <c r="T85" s="231"/>
      <c r="U85" s="225"/>
      <c r="V85" s="225">
        <f>SUM(V86:V96)</f>
        <v>0</v>
      </c>
      <c r="W85" s="225"/>
      <c r="X85" s="225"/>
      <c r="AG85" t="s">
        <v>143</v>
      </c>
    </row>
    <row r="86" spans="1:60" outlineLevel="1" x14ac:dyDescent="0.2">
      <c r="A86" s="243">
        <v>75</v>
      </c>
      <c r="B86" s="244" t="s">
        <v>634</v>
      </c>
      <c r="C86" s="257" t="s">
        <v>635</v>
      </c>
      <c r="D86" s="245" t="s">
        <v>205</v>
      </c>
      <c r="E86" s="246">
        <v>1</v>
      </c>
      <c r="F86" s="247"/>
      <c r="G86" s="248">
        <f>ROUND(E86*F86,2)</f>
        <v>0</v>
      </c>
      <c r="H86" s="247"/>
      <c r="I86" s="248">
        <f>ROUND(E86*H86,2)</f>
        <v>0</v>
      </c>
      <c r="J86" s="247"/>
      <c r="K86" s="248">
        <f>ROUND(E86*J86,2)</f>
        <v>0</v>
      </c>
      <c r="L86" s="248">
        <v>15</v>
      </c>
      <c r="M86" s="248">
        <f>G86*(1+L86/100)</f>
        <v>0</v>
      </c>
      <c r="N86" s="248">
        <v>0</v>
      </c>
      <c r="O86" s="248">
        <f>ROUND(E86*N86,2)</f>
        <v>0</v>
      </c>
      <c r="P86" s="248">
        <v>0</v>
      </c>
      <c r="Q86" s="248">
        <f>ROUND(E86*P86,2)</f>
        <v>0</v>
      </c>
      <c r="R86" s="248"/>
      <c r="S86" s="248" t="s">
        <v>384</v>
      </c>
      <c r="T86" s="249" t="s">
        <v>330</v>
      </c>
      <c r="U86" s="222">
        <v>0</v>
      </c>
      <c r="V86" s="222">
        <f>ROUND(E86*U86,2)</f>
        <v>0</v>
      </c>
      <c r="W86" s="222"/>
      <c r="X86" s="222" t="s">
        <v>149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150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3">
        <v>76</v>
      </c>
      <c r="B87" s="244" t="s">
        <v>636</v>
      </c>
      <c r="C87" s="257" t="s">
        <v>637</v>
      </c>
      <c r="D87" s="245" t="s">
        <v>246</v>
      </c>
      <c r="E87" s="246">
        <v>0.5</v>
      </c>
      <c r="F87" s="247"/>
      <c r="G87" s="248">
        <f>ROUND(E87*F87,2)</f>
        <v>0</v>
      </c>
      <c r="H87" s="247"/>
      <c r="I87" s="248">
        <f>ROUND(E87*H87,2)</f>
        <v>0</v>
      </c>
      <c r="J87" s="247"/>
      <c r="K87" s="248">
        <f>ROUND(E87*J87,2)</f>
        <v>0</v>
      </c>
      <c r="L87" s="248">
        <v>15</v>
      </c>
      <c r="M87" s="248">
        <f>G87*(1+L87/100)</f>
        <v>0</v>
      </c>
      <c r="N87" s="248">
        <v>0</v>
      </c>
      <c r="O87" s="248">
        <f>ROUND(E87*N87,2)</f>
        <v>0</v>
      </c>
      <c r="P87" s="248">
        <v>0</v>
      </c>
      <c r="Q87" s="248">
        <f>ROUND(E87*P87,2)</f>
        <v>0</v>
      </c>
      <c r="R87" s="248"/>
      <c r="S87" s="248" t="s">
        <v>384</v>
      </c>
      <c r="T87" s="249" t="s">
        <v>330</v>
      </c>
      <c r="U87" s="222">
        <v>0</v>
      </c>
      <c r="V87" s="222">
        <f>ROUND(E87*U87,2)</f>
        <v>0</v>
      </c>
      <c r="W87" s="222"/>
      <c r="X87" s="222" t="s">
        <v>149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150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3">
        <v>77</v>
      </c>
      <c r="B88" s="244" t="s">
        <v>638</v>
      </c>
      <c r="C88" s="257" t="s">
        <v>639</v>
      </c>
      <c r="D88" s="245" t="s">
        <v>205</v>
      </c>
      <c r="E88" s="246">
        <v>1</v>
      </c>
      <c r="F88" s="247"/>
      <c r="G88" s="248">
        <f>ROUND(E88*F88,2)</f>
        <v>0</v>
      </c>
      <c r="H88" s="247"/>
      <c r="I88" s="248">
        <f>ROUND(E88*H88,2)</f>
        <v>0</v>
      </c>
      <c r="J88" s="247"/>
      <c r="K88" s="248">
        <f>ROUND(E88*J88,2)</f>
        <v>0</v>
      </c>
      <c r="L88" s="248">
        <v>15</v>
      </c>
      <c r="M88" s="248">
        <f>G88*(1+L88/100)</f>
        <v>0</v>
      </c>
      <c r="N88" s="248">
        <v>0</v>
      </c>
      <c r="O88" s="248">
        <f>ROUND(E88*N88,2)</f>
        <v>0</v>
      </c>
      <c r="P88" s="248">
        <v>0</v>
      </c>
      <c r="Q88" s="248">
        <f>ROUND(E88*P88,2)</f>
        <v>0</v>
      </c>
      <c r="R88" s="248"/>
      <c r="S88" s="248" t="s">
        <v>384</v>
      </c>
      <c r="T88" s="249" t="s">
        <v>330</v>
      </c>
      <c r="U88" s="222">
        <v>0</v>
      </c>
      <c r="V88" s="222">
        <f>ROUND(E88*U88,2)</f>
        <v>0</v>
      </c>
      <c r="W88" s="222"/>
      <c r="X88" s="222" t="s">
        <v>149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150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3">
        <v>78</v>
      </c>
      <c r="B89" s="244" t="s">
        <v>640</v>
      </c>
      <c r="C89" s="257" t="s">
        <v>641</v>
      </c>
      <c r="D89" s="245" t="s">
        <v>205</v>
      </c>
      <c r="E89" s="246">
        <v>2</v>
      </c>
      <c r="F89" s="247"/>
      <c r="G89" s="248">
        <f>ROUND(E89*F89,2)</f>
        <v>0</v>
      </c>
      <c r="H89" s="247"/>
      <c r="I89" s="248">
        <f>ROUND(E89*H89,2)</f>
        <v>0</v>
      </c>
      <c r="J89" s="247"/>
      <c r="K89" s="248">
        <f>ROUND(E89*J89,2)</f>
        <v>0</v>
      </c>
      <c r="L89" s="248">
        <v>15</v>
      </c>
      <c r="M89" s="248">
        <f>G89*(1+L89/100)</f>
        <v>0</v>
      </c>
      <c r="N89" s="248">
        <v>0</v>
      </c>
      <c r="O89" s="248">
        <f>ROUND(E89*N89,2)</f>
        <v>0</v>
      </c>
      <c r="P89" s="248">
        <v>0</v>
      </c>
      <c r="Q89" s="248">
        <f>ROUND(E89*P89,2)</f>
        <v>0</v>
      </c>
      <c r="R89" s="248"/>
      <c r="S89" s="248" t="s">
        <v>384</v>
      </c>
      <c r="T89" s="249" t="s">
        <v>330</v>
      </c>
      <c r="U89" s="222">
        <v>0</v>
      </c>
      <c r="V89" s="222">
        <f>ROUND(E89*U89,2)</f>
        <v>0</v>
      </c>
      <c r="W89" s="222"/>
      <c r="X89" s="222" t="s">
        <v>149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150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3">
        <v>79</v>
      </c>
      <c r="B90" s="244" t="s">
        <v>642</v>
      </c>
      <c r="C90" s="257" t="s">
        <v>643</v>
      </c>
      <c r="D90" s="245" t="s">
        <v>205</v>
      </c>
      <c r="E90" s="246">
        <v>8</v>
      </c>
      <c r="F90" s="247"/>
      <c r="G90" s="248">
        <f>ROUND(E90*F90,2)</f>
        <v>0</v>
      </c>
      <c r="H90" s="247"/>
      <c r="I90" s="248">
        <f>ROUND(E90*H90,2)</f>
        <v>0</v>
      </c>
      <c r="J90" s="247"/>
      <c r="K90" s="248">
        <f>ROUND(E90*J90,2)</f>
        <v>0</v>
      </c>
      <c r="L90" s="248">
        <v>15</v>
      </c>
      <c r="M90" s="248">
        <f>G90*(1+L90/100)</f>
        <v>0</v>
      </c>
      <c r="N90" s="248">
        <v>0</v>
      </c>
      <c r="O90" s="248">
        <f>ROUND(E90*N90,2)</f>
        <v>0</v>
      </c>
      <c r="P90" s="248">
        <v>0</v>
      </c>
      <c r="Q90" s="248">
        <f>ROUND(E90*P90,2)</f>
        <v>0</v>
      </c>
      <c r="R90" s="248"/>
      <c r="S90" s="248" t="s">
        <v>384</v>
      </c>
      <c r="T90" s="249" t="s">
        <v>330</v>
      </c>
      <c r="U90" s="222">
        <v>0</v>
      </c>
      <c r="V90" s="222">
        <f>ROUND(E90*U90,2)</f>
        <v>0</v>
      </c>
      <c r="W90" s="222"/>
      <c r="X90" s="222" t="s">
        <v>149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150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3">
        <v>80</v>
      </c>
      <c r="B91" s="244" t="s">
        <v>644</v>
      </c>
      <c r="C91" s="257" t="s">
        <v>645</v>
      </c>
      <c r="D91" s="245" t="s">
        <v>205</v>
      </c>
      <c r="E91" s="246">
        <v>2</v>
      </c>
      <c r="F91" s="247"/>
      <c r="G91" s="248">
        <f>ROUND(E91*F91,2)</f>
        <v>0</v>
      </c>
      <c r="H91" s="247"/>
      <c r="I91" s="248">
        <f>ROUND(E91*H91,2)</f>
        <v>0</v>
      </c>
      <c r="J91" s="247"/>
      <c r="K91" s="248">
        <f>ROUND(E91*J91,2)</f>
        <v>0</v>
      </c>
      <c r="L91" s="248">
        <v>15</v>
      </c>
      <c r="M91" s="248">
        <f>G91*(1+L91/100)</f>
        <v>0</v>
      </c>
      <c r="N91" s="248">
        <v>0</v>
      </c>
      <c r="O91" s="248">
        <f>ROUND(E91*N91,2)</f>
        <v>0</v>
      </c>
      <c r="P91" s="248">
        <v>0</v>
      </c>
      <c r="Q91" s="248">
        <f>ROUND(E91*P91,2)</f>
        <v>0</v>
      </c>
      <c r="R91" s="248"/>
      <c r="S91" s="248" t="s">
        <v>384</v>
      </c>
      <c r="T91" s="249" t="s">
        <v>330</v>
      </c>
      <c r="U91" s="222">
        <v>0</v>
      </c>
      <c r="V91" s="222">
        <f>ROUND(E91*U91,2)</f>
        <v>0</v>
      </c>
      <c r="W91" s="222"/>
      <c r="X91" s="222" t="s">
        <v>149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150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3">
        <v>81</v>
      </c>
      <c r="B92" s="244" t="s">
        <v>646</v>
      </c>
      <c r="C92" s="257" t="s">
        <v>647</v>
      </c>
      <c r="D92" s="245" t="s">
        <v>205</v>
      </c>
      <c r="E92" s="246">
        <v>1</v>
      </c>
      <c r="F92" s="247"/>
      <c r="G92" s="248">
        <f>ROUND(E92*F92,2)</f>
        <v>0</v>
      </c>
      <c r="H92" s="247"/>
      <c r="I92" s="248">
        <f>ROUND(E92*H92,2)</f>
        <v>0</v>
      </c>
      <c r="J92" s="247"/>
      <c r="K92" s="248">
        <f>ROUND(E92*J92,2)</f>
        <v>0</v>
      </c>
      <c r="L92" s="248">
        <v>15</v>
      </c>
      <c r="M92" s="248">
        <f>G92*(1+L92/100)</f>
        <v>0</v>
      </c>
      <c r="N92" s="248">
        <v>0</v>
      </c>
      <c r="O92" s="248">
        <f>ROUND(E92*N92,2)</f>
        <v>0</v>
      </c>
      <c r="P92" s="248">
        <v>0</v>
      </c>
      <c r="Q92" s="248">
        <f>ROUND(E92*P92,2)</f>
        <v>0</v>
      </c>
      <c r="R92" s="248"/>
      <c r="S92" s="248" t="s">
        <v>384</v>
      </c>
      <c r="T92" s="249" t="s">
        <v>330</v>
      </c>
      <c r="U92" s="222">
        <v>0</v>
      </c>
      <c r="V92" s="222">
        <f>ROUND(E92*U92,2)</f>
        <v>0</v>
      </c>
      <c r="W92" s="222"/>
      <c r="X92" s="222" t="s">
        <v>149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150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3">
        <v>82</v>
      </c>
      <c r="B93" s="244" t="s">
        <v>648</v>
      </c>
      <c r="C93" s="257" t="s">
        <v>649</v>
      </c>
      <c r="D93" s="245" t="s">
        <v>205</v>
      </c>
      <c r="E93" s="246">
        <v>2</v>
      </c>
      <c r="F93" s="247"/>
      <c r="G93" s="248">
        <f>ROUND(E93*F93,2)</f>
        <v>0</v>
      </c>
      <c r="H93" s="247"/>
      <c r="I93" s="248">
        <f>ROUND(E93*H93,2)</f>
        <v>0</v>
      </c>
      <c r="J93" s="247"/>
      <c r="K93" s="248">
        <f>ROUND(E93*J93,2)</f>
        <v>0</v>
      </c>
      <c r="L93" s="248">
        <v>15</v>
      </c>
      <c r="M93" s="248">
        <f>G93*(1+L93/100)</f>
        <v>0</v>
      </c>
      <c r="N93" s="248">
        <v>0</v>
      </c>
      <c r="O93" s="248">
        <f>ROUND(E93*N93,2)</f>
        <v>0</v>
      </c>
      <c r="P93" s="248">
        <v>0</v>
      </c>
      <c r="Q93" s="248">
        <f>ROUND(E93*P93,2)</f>
        <v>0</v>
      </c>
      <c r="R93" s="248"/>
      <c r="S93" s="248" t="s">
        <v>384</v>
      </c>
      <c r="T93" s="249" t="s">
        <v>330</v>
      </c>
      <c r="U93" s="222">
        <v>0</v>
      </c>
      <c r="V93" s="222">
        <f>ROUND(E93*U93,2)</f>
        <v>0</v>
      </c>
      <c r="W93" s="222"/>
      <c r="X93" s="222" t="s">
        <v>149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150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3">
        <v>83</v>
      </c>
      <c r="B94" s="244" t="s">
        <v>650</v>
      </c>
      <c r="C94" s="257" t="s">
        <v>651</v>
      </c>
      <c r="D94" s="245" t="s">
        <v>205</v>
      </c>
      <c r="E94" s="246">
        <v>1</v>
      </c>
      <c r="F94" s="247"/>
      <c r="G94" s="248">
        <f>ROUND(E94*F94,2)</f>
        <v>0</v>
      </c>
      <c r="H94" s="247"/>
      <c r="I94" s="248">
        <f>ROUND(E94*H94,2)</f>
        <v>0</v>
      </c>
      <c r="J94" s="247"/>
      <c r="K94" s="248">
        <f>ROUND(E94*J94,2)</f>
        <v>0</v>
      </c>
      <c r="L94" s="248">
        <v>15</v>
      </c>
      <c r="M94" s="248">
        <f>G94*(1+L94/100)</f>
        <v>0</v>
      </c>
      <c r="N94" s="248">
        <v>0</v>
      </c>
      <c r="O94" s="248">
        <f>ROUND(E94*N94,2)</f>
        <v>0</v>
      </c>
      <c r="P94" s="248">
        <v>0</v>
      </c>
      <c r="Q94" s="248">
        <f>ROUND(E94*P94,2)</f>
        <v>0</v>
      </c>
      <c r="R94" s="248"/>
      <c r="S94" s="248" t="s">
        <v>384</v>
      </c>
      <c r="T94" s="249" t="s">
        <v>330</v>
      </c>
      <c r="U94" s="222">
        <v>0</v>
      </c>
      <c r="V94" s="222">
        <f>ROUND(E94*U94,2)</f>
        <v>0</v>
      </c>
      <c r="W94" s="222"/>
      <c r="X94" s="222" t="s">
        <v>149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150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3">
        <v>84</v>
      </c>
      <c r="B95" s="244" t="s">
        <v>652</v>
      </c>
      <c r="C95" s="257" t="s">
        <v>653</v>
      </c>
      <c r="D95" s="245" t="s">
        <v>205</v>
      </c>
      <c r="E95" s="246">
        <v>1</v>
      </c>
      <c r="F95" s="247"/>
      <c r="G95" s="248">
        <f>ROUND(E95*F95,2)</f>
        <v>0</v>
      </c>
      <c r="H95" s="247"/>
      <c r="I95" s="248">
        <f>ROUND(E95*H95,2)</f>
        <v>0</v>
      </c>
      <c r="J95" s="247"/>
      <c r="K95" s="248">
        <f>ROUND(E95*J95,2)</f>
        <v>0</v>
      </c>
      <c r="L95" s="248">
        <v>15</v>
      </c>
      <c r="M95" s="248">
        <f>G95*(1+L95/100)</f>
        <v>0</v>
      </c>
      <c r="N95" s="248">
        <v>0</v>
      </c>
      <c r="O95" s="248">
        <f>ROUND(E95*N95,2)</f>
        <v>0</v>
      </c>
      <c r="P95" s="248">
        <v>0</v>
      </c>
      <c r="Q95" s="248">
        <f>ROUND(E95*P95,2)</f>
        <v>0</v>
      </c>
      <c r="R95" s="248"/>
      <c r="S95" s="248" t="s">
        <v>384</v>
      </c>
      <c r="T95" s="249" t="s">
        <v>330</v>
      </c>
      <c r="U95" s="222">
        <v>0</v>
      </c>
      <c r="V95" s="222">
        <f>ROUND(E95*U95,2)</f>
        <v>0</v>
      </c>
      <c r="W95" s="222"/>
      <c r="X95" s="222" t="s">
        <v>149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150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3">
        <v>85</v>
      </c>
      <c r="B96" s="244" t="s">
        <v>654</v>
      </c>
      <c r="C96" s="257" t="s">
        <v>633</v>
      </c>
      <c r="D96" s="245" t="s">
        <v>205</v>
      </c>
      <c r="E96" s="246">
        <v>3</v>
      </c>
      <c r="F96" s="247"/>
      <c r="G96" s="248">
        <f>ROUND(E96*F96,2)</f>
        <v>0</v>
      </c>
      <c r="H96" s="247"/>
      <c r="I96" s="248">
        <f>ROUND(E96*H96,2)</f>
        <v>0</v>
      </c>
      <c r="J96" s="247"/>
      <c r="K96" s="248">
        <f>ROUND(E96*J96,2)</f>
        <v>0</v>
      </c>
      <c r="L96" s="248">
        <v>15</v>
      </c>
      <c r="M96" s="248">
        <f>G96*(1+L96/100)</f>
        <v>0</v>
      </c>
      <c r="N96" s="248">
        <v>0</v>
      </c>
      <c r="O96" s="248">
        <f>ROUND(E96*N96,2)</f>
        <v>0</v>
      </c>
      <c r="P96" s="248">
        <v>0</v>
      </c>
      <c r="Q96" s="248">
        <f>ROUND(E96*P96,2)</f>
        <v>0</v>
      </c>
      <c r="R96" s="248"/>
      <c r="S96" s="248" t="s">
        <v>384</v>
      </c>
      <c r="T96" s="249" t="s">
        <v>330</v>
      </c>
      <c r="U96" s="222">
        <v>0</v>
      </c>
      <c r="V96" s="222">
        <f>ROUND(E96*U96,2)</f>
        <v>0</v>
      </c>
      <c r="W96" s="222"/>
      <c r="X96" s="222" t="s">
        <v>149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150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x14ac:dyDescent="0.2">
      <c r="A97" s="226" t="s">
        <v>142</v>
      </c>
      <c r="B97" s="227" t="s">
        <v>109</v>
      </c>
      <c r="C97" s="251" t="s">
        <v>110</v>
      </c>
      <c r="D97" s="228"/>
      <c r="E97" s="229"/>
      <c r="F97" s="230"/>
      <c r="G97" s="230">
        <f>SUMIF(AG98:AG102,"&lt;&gt;NOR",G98:G102)</f>
        <v>0</v>
      </c>
      <c r="H97" s="230"/>
      <c r="I97" s="230">
        <f>SUM(I98:I102)</f>
        <v>0</v>
      </c>
      <c r="J97" s="230"/>
      <c r="K97" s="230">
        <f>SUM(K98:K102)</f>
        <v>0</v>
      </c>
      <c r="L97" s="230"/>
      <c r="M97" s="230">
        <f>SUM(M98:M102)</f>
        <v>0</v>
      </c>
      <c r="N97" s="230"/>
      <c r="O97" s="230">
        <f>SUM(O98:O102)</f>
        <v>0</v>
      </c>
      <c r="P97" s="230"/>
      <c r="Q97" s="230">
        <f>SUM(Q98:Q102)</f>
        <v>0</v>
      </c>
      <c r="R97" s="230"/>
      <c r="S97" s="230"/>
      <c r="T97" s="231"/>
      <c r="U97" s="225"/>
      <c r="V97" s="225">
        <f>SUM(V98:V102)</f>
        <v>0</v>
      </c>
      <c r="W97" s="225"/>
      <c r="X97" s="225"/>
      <c r="AG97" t="s">
        <v>143</v>
      </c>
    </row>
    <row r="98" spans="1:60" outlineLevel="1" x14ac:dyDescent="0.2">
      <c r="A98" s="243">
        <v>86</v>
      </c>
      <c r="B98" s="244" t="s">
        <v>655</v>
      </c>
      <c r="C98" s="257" t="s">
        <v>656</v>
      </c>
      <c r="D98" s="245" t="s">
        <v>657</v>
      </c>
      <c r="E98" s="246">
        <v>10</v>
      </c>
      <c r="F98" s="247"/>
      <c r="G98" s="248">
        <f>ROUND(E98*F98,2)</f>
        <v>0</v>
      </c>
      <c r="H98" s="247"/>
      <c r="I98" s="248">
        <f>ROUND(E98*H98,2)</f>
        <v>0</v>
      </c>
      <c r="J98" s="247"/>
      <c r="K98" s="248">
        <f>ROUND(E98*J98,2)</f>
        <v>0</v>
      </c>
      <c r="L98" s="248">
        <v>15</v>
      </c>
      <c r="M98" s="248">
        <f>G98*(1+L98/100)</f>
        <v>0</v>
      </c>
      <c r="N98" s="248">
        <v>0</v>
      </c>
      <c r="O98" s="248">
        <f>ROUND(E98*N98,2)</f>
        <v>0</v>
      </c>
      <c r="P98" s="248">
        <v>0</v>
      </c>
      <c r="Q98" s="248">
        <f>ROUND(E98*P98,2)</f>
        <v>0</v>
      </c>
      <c r="R98" s="248"/>
      <c r="S98" s="248" t="s">
        <v>384</v>
      </c>
      <c r="T98" s="249" t="s">
        <v>330</v>
      </c>
      <c r="U98" s="222">
        <v>0</v>
      </c>
      <c r="V98" s="222">
        <f>ROUND(E98*U98,2)</f>
        <v>0</v>
      </c>
      <c r="W98" s="222"/>
      <c r="X98" s="222" t="s">
        <v>149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150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3">
        <v>87</v>
      </c>
      <c r="B99" s="244" t="s">
        <v>658</v>
      </c>
      <c r="C99" s="257" t="s">
        <v>659</v>
      </c>
      <c r="D99" s="245" t="s">
        <v>0</v>
      </c>
      <c r="E99" s="246">
        <v>3</v>
      </c>
      <c r="F99" s="247"/>
      <c r="G99" s="248">
        <f>ROUND(E99*F99,2)</f>
        <v>0</v>
      </c>
      <c r="H99" s="247"/>
      <c r="I99" s="248">
        <f>ROUND(E99*H99,2)</f>
        <v>0</v>
      </c>
      <c r="J99" s="247"/>
      <c r="K99" s="248">
        <f>ROUND(E99*J99,2)</f>
        <v>0</v>
      </c>
      <c r="L99" s="248">
        <v>15</v>
      </c>
      <c r="M99" s="248">
        <f>G99*(1+L99/100)</f>
        <v>0</v>
      </c>
      <c r="N99" s="248">
        <v>0</v>
      </c>
      <c r="O99" s="248">
        <f>ROUND(E99*N99,2)</f>
        <v>0</v>
      </c>
      <c r="P99" s="248">
        <v>0</v>
      </c>
      <c r="Q99" s="248">
        <f>ROUND(E99*P99,2)</f>
        <v>0</v>
      </c>
      <c r="R99" s="248"/>
      <c r="S99" s="248" t="s">
        <v>384</v>
      </c>
      <c r="T99" s="249" t="s">
        <v>330</v>
      </c>
      <c r="U99" s="222">
        <v>0</v>
      </c>
      <c r="V99" s="222">
        <f>ROUND(E99*U99,2)</f>
        <v>0</v>
      </c>
      <c r="W99" s="222"/>
      <c r="X99" s="222" t="s">
        <v>149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150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43">
        <v>88</v>
      </c>
      <c r="B100" s="244" t="s">
        <v>660</v>
      </c>
      <c r="C100" s="257" t="s">
        <v>661</v>
      </c>
      <c r="D100" s="245" t="s">
        <v>0</v>
      </c>
      <c r="E100" s="246">
        <v>5</v>
      </c>
      <c r="F100" s="247"/>
      <c r="G100" s="248">
        <f>ROUND(E100*F100,2)</f>
        <v>0</v>
      </c>
      <c r="H100" s="247"/>
      <c r="I100" s="248">
        <f>ROUND(E100*H100,2)</f>
        <v>0</v>
      </c>
      <c r="J100" s="247"/>
      <c r="K100" s="248">
        <f>ROUND(E100*J100,2)</f>
        <v>0</v>
      </c>
      <c r="L100" s="248">
        <v>15</v>
      </c>
      <c r="M100" s="248">
        <f>G100*(1+L100/100)</f>
        <v>0</v>
      </c>
      <c r="N100" s="248">
        <v>0</v>
      </c>
      <c r="O100" s="248">
        <f>ROUND(E100*N100,2)</f>
        <v>0</v>
      </c>
      <c r="P100" s="248">
        <v>0</v>
      </c>
      <c r="Q100" s="248">
        <f>ROUND(E100*P100,2)</f>
        <v>0</v>
      </c>
      <c r="R100" s="248"/>
      <c r="S100" s="248" t="s">
        <v>384</v>
      </c>
      <c r="T100" s="249" t="s">
        <v>330</v>
      </c>
      <c r="U100" s="222">
        <v>0</v>
      </c>
      <c r="V100" s="222">
        <f>ROUND(E100*U100,2)</f>
        <v>0</v>
      </c>
      <c r="W100" s="222"/>
      <c r="X100" s="222" t="s">
        <v>149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150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43">
        <v>89</v>
      </c>
      <c r="B101" s="244" t="s">
        <v>662</v>
      </c>
      <c r="C101" s="257" t="s">
        <v>663</v>
      </c>
      <c r="D101" s="245" t="s">
        <v>0</v>
      </c>
      <c r="E101" s="246">
        <v>6</v>
      </c>
      <c r="F101" s="247"/>
      <c r="G101" s="248">
        <f>ROUND(E101*F101,2)</f>
        <v>0</v>
      </c>
      <c r="H101" s="247"/>
      <c r="I101" s="248">
        <f>ROUND(E101*H101,2)</f>
        <v>0</v>
      </c>
      <c r="J101" s="247"/>
      <c r="K101" s="248">
        <f>ROUND(E101*J101,2)</f>
        <v>0</v>
      </c>
      <c r="L101" s="248">
        <v>15</v>
      </c>
      <c r="M101" s="248">
        <f>G101*(1+L101/100)</f>
        <v>0</v>
      </c>
      <c r="N101" s="248">
        <v>0</v>
      </c>
      <c r="O101" s="248">
        <f>ROUND(E101*N101,2)</f>
        <v>0</v>
      </c>
      <c r="P101" s="248">
        <v>0</v>
      </c>
      <c r="Q101" s="248">
        <f>ROUND(E101*P101,2)</f>
        <v>0</v>
      </c>
      <c r="R101" s="248"/>
      <c r="S101" s="248" t="s">
        <v>384</v>
      </c>
      <c r="T101" s="249" t="s">
        <v>330</v>
      </c>
      <c r="U101" s="222">
        <v>0</v>
      </c>
      <c r="V101" s="222">
        <f>ROUND(E101*U101,2)</f>
        <v>0</v>
      </c>
      <c r="W101" s="222"/>
      <c r="X101" s="222" t="s">
        <v>149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150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32">
        <v>90</v>
      </c>
      <c r="B102" s="233" t="s">
        <v>664</v>
      </c>
      <c r="C102" s="252" t="s">
        <v>665</v>
      </c>
      <c r="D102" s="234" t="s">
        <v>666</v>
      </c>
      <c r="E102" s="235">
        <v>1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15</v>
      </c>
      <c r="M102" s="237">
        <f>G102*(1+L102/100)</f>
        <v>0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7"/>
      <c r="S102" s="237" t="s">
        <v>384</v>
      </c>
      <c r="T102" s="238" t="s">
        <v>330</v>
      </c>
      <c r="U102" s="222">
        <v>0</v>
      </c>
      <c r="V102" s="222">
        <f>ROUND(E102*U102,2)</f>
        <v>0</v>
      </c>
      <c r="W102" s="222"/>
      <c r="X102" s="222" t="s">
        <v>149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150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x14ac:dyDescent="0.2">
      <c r="A103" s="3"/>
      <c r="B103" s="4"/>
      <c r="C103" s="258"/>
      <c r="D103" s="6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AE103">
        <v>15</v>
      </c>
      <c r="AF103">
        <v>21</v>
      </c>
      <c r="AG103" t="s">
        <v>129</v>
      </c>
    </row>
    <row r="104" spans="1:60" x14ac:dyDescent="0.2">
      <c r="A104" s="216"/>
      <c r="B104" s="217" t="s">
        <v>29</v>
      </c>
      <c r="C104" s="259"/>
      <c r="D104" s="218"/>
      <c r="E104" s="219"/>
      <c r="F104" s="219"/>
      <c r="G104" s="250">
        <f>G8+G42+G80+G85+G97</f>
        <v>0</v>
      </c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AE104">
        <f>SUMIF(L7:L102,AE103,G7:G102)</f>
        <v>0</v>
      </c>
      <c r="AF104">
        <f>SUMIF(L7:L102,AF103,G7:G102)</f>
        <v>0</v>
      </c>
      <c r="AG104" t="s">
        <v>515</v>
      </c>
    </row>
    <row r="105" spans="1:60" x14ac:dyDescent="0.2">
      <c r="C105" s="260"/>
      <c r="D105" s="10"/>
      <c r="AG105" t="s">
        <v>516</v>
      </c>
    </row>
    <row r="106" spans="1:60" x14ac:dyDescent="0.2">
      <c r="D106" s="10"/>
    </row>
    <row r="107" spans="1:60" x14ac:dyDescent="0.2">
      <c r="D107" s="10"/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RHL6La+N1YHWlPkSGv9KU7i0jLLg0GcC8wWuZBQHGT4hiQAObPs4kdPnF2obv53Z9VK0pixX7VLhxkDgIKiMw==" saltValue="AYs4A2blOPTw+mgIdeMcLg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5E086-580D-490C-849B-41AD6069A9E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116</v>
      </c>
      <c r="B1" s="198"/>
      <c r="C1" s="198"/>
      <c r="D1" s="198"/>
      <c r="E1" s="198"/>
      <c r="F1" s="198"/>
      <c r="G1" s="198"/>
      <c r="AG1" t="s">
        <v>117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118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118</v>
      </c>
      <c r="AG3" t="s">
        <v>119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120</v>
      </c>
    </row>
    <row r="5" spans="1:60" x14ac:dyDescent="0.2">
      <c r="D5" s="10"/>
    </row>
    <row r="6" spans="1:60" ht="38.25" x14ac:dyDescent="0.2">
      <c r="A6" s="209" t="s">
        <v>121</v>
      </c>
      <c r="B6" s="211" t="s">
        <v>122</v>
      </c>
      <c r="C6" s="211" t="s">
        <v>123</v>
      </c>
      <c r="D6" s="210" t="s">
        <v>124</v>
      </c>
      <c r="E6" s="209" t="s">
        <v>125</v>
      </c>
      <c r="F6" s="208" t="s">
        <v>126</v>
      </c>
      <c r="G6" s="209" t="s">
        <v>29</v>
      </c>
      <c r="H6" s="212" t="s">
        <v>30</v>
      </c>
      <c r="I6" s="212" t="s">
        <v>127</v>
      </c>
      <c r="J6" s="212" t="s">
        <v>31</v>
      </c>
      <c r="K6" s="212" t="s">
        <v>128</v>
      </c>
      <c r="L6" s="212" t="s">
        <v>129</v>
      </c>
      <c r="M6" s="212" t="s">
        <v>130</v>
      </c>
      <c r="N6" s="212" t="s">
        <v>131</v>
      </c>
      <c r="O6" s="212" t="s">
        <v>132</v>
      </c>
      <c r="P6" s="212" t="s">
        <v>133</v>
      </c>
      <c r="Q6" s="212" t="s">
        <v>134</v>
      </c>
      <c r="R6" s="212" t="s">
        <v>135</v>
      </c>
      <c r="S6" s="212" t="s">
        <v>136</v>
      </c>
      <c r="T6" s="212" t="s">
        <v>137</v>
      </c>
      <c r="U6" s="212" t="s">
        <v>138</v>
      </c>
      <c r="V6" s="212" t="s">
        <v>139</v>
      </c>
      <c r="W6" s="212" t="s">
        <v>140</v>
      </c>
      <c r="X6" s="212" t="s">
        <v>141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142</v>
      </c>
      <c r="B8" s="227" t="s">
        <v>85</v>
      </c>
      <c r="C8" s="251" t="s">
        <v>86</v>
      </c>
      <c r="D8" s="228"/>
      <c r="E8" s="229"/>
      <c r="F8" s="230"/>
      <c r="G8" s="230">
        <f>SUMIF(AG9:AG21,"&lt;&gt;NOR",G9:G21)</f>
        <v>0</v>
      </c>
      <c r="H8" s="230"/>
      <c r="I8" s="230">
        <f>SUM(I9:I21)</f>
        <v>0</v>
      </c>
      <c r="J8" s="230"/>
      <c r="K8" s="230">
        <f>SUM(K9:K21)</f>
        <v>0</v>
      </c>
      <c r="L8" s="230"/>
      <c r="M8" s="230">
        <f>SUM(M9:M21)</f>
        <v>0</v>
      </c>
      <c r="N8" s="230"/>
      <c r="O8" s="230">
        <f>SUM(O9:O21)</f>
        <v>0</v>
      </c>
      <c r="P8" s="230"/>
      <c r="Q8" s="230">
        <f>SUM(Q9:Q21)</f>
        <v>0</v>
      </c>
      <c r="R8" s="230"/>
      <c r="S8" s="230"/>
      <c r="T8" s="231"/>
      <c r="U8" s="225"/>
      <c r="V8" s="225">
        <f>SUM(V9:V21)</f>
        <v>0</v>
      </c>
      <c r="W8" s="225"/>
      <c r="X8" s="225"/>
      <c r="AG8" t="s">
        <v>143</v>
      </c>
    </row>
    <row r="9" spans="1:60" outlineLevel="1" x14ac:dyDescent="0.2">
      <c r="A9" s="243">
        <v>1</v>
      </c>
      <c r="B9" s="244" t="s">
        <v>667</v>
      </c>
      <c r="C9" s="257" t="s">
        <v>668</v>
      </c>
      <c r="D9" s="245" t="s">
        <v>205</v>
      </c>
      <c r="E9" s="246">
        <v>2</v>
      </c>
      <c r="F9" s="247"/>
      <c r="G9" s="248">
        <f>ROUND(E9*F9,2)</f>
        <v>0</v>
      </c>
      <c r="H9" s="247"/>
      <c r="I9" s="248">
        <f>ROUND(E9*H9,2)</f>
        <v>0</v>
      </c>
      <c r="J9" s="247"/>
      <c r="K9" s="248">
        <f>ROUND(E9*J9,2)</f>
        <v>0</v>
      </c>
      <c r="L9" s="248">
        <v>21</v>
      </c>
      <c r="M9" s="248">
        <f>G9*(1+L9/100)</f>
        <v>0</v>
      </c>
      <c r="N9" s="248">
        <v>6.0000000000000002E-5</v>
      </c>
      <c r="O9" s="248">
        <f>ROUND(E9*N9,2)</f>
        <v>0</v>
      </c>
      <c r="P9" s="248">
        <v>0</v>
      </c>
      <c r="Q9" s="248">
        <f>ROUND(E9*P9,2)</f>
        <v>0</v>
      </c>
      <c r="R9" s="248"/>
      <c r="S9" s="248" t="s">
        <v>384</v>
      </c>
      <c r="T9" s="249" t="s">
        <v>330</v>
      </c>
      <c r="U9" s="222">
        <v>0</v>
      </c>
      <c r="V9" s="222">
        <f>ROUND(E9*U9,2)</f>
        <v>0</v>
      </c>
      <c r="W9" s="222"/>
      <c r="X9" s="222" t="s">
        <v>149</v>
      </c>
      <c r="Y9" s="213"/>
      <c r="Z9" s="213"/>
      <c r="AA9" s="213"/>
      <c r="AB9" s="213"/>
      <c r="AC9" s="213"/>
      <c r="AD9" s="213"/>
      <c r="AE9" s="213"/>
      <c r="AF9" s="213"/>
      <c r="AG9" s="213" t="s">
        <v>669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3">
        <v>2</v>
      </c>
      <c r="B10" s="244" t="s">
        <v>670</v>
      </c>
      <c r="C10" s="257" t="s">
        <v>671</v>
      </c>
      <c r="D10" s="245" t="s">
        <v>205</v>
      </c>
      <c r="E10" s="246">
        <v>2</v>
      </c>
      <c r="F10" s="247"/>
      <c r="G10" s="248">
        <f>ROUND(E10*F10,2)</f>
        <v>0</v>
      </c>
      <c r="H10" s="247"/>
      <c r="I10" s="248">
        <f>ROUND(E10*H10,2)</f>
        <v>0</v>
      </c>
      <c r="J10" s="247"/>
      <c r="K10" s="248">
        <f>ROUND(E10*J10,2)</f>
        <v>0</v>
      </c>
      <c r="L10" s="248">
        <v>21</v>
      </c>
      <c r="M10" s="248">
        <f>G10*(1+L10/100)</f>
        <v>0</v>
      </c>
      <c r="N10" s="248">
        <v>3.8000000000000002E-4</v>
      </c>
      <c r="O10" s="248">
        <f>ROUND(E10*N10,2)</f>
        <v>0</v>
      </c>
      <c r="P10" s="248">
        <v>0</v>
      </c>
      <c r="Q10" s="248">
        <f>ROUND(E10*P10,2)</f>
        <v>0</v>
      </c>
      <c r="R10" s="248"/>
      <c r="S10" s="248" t="s">
        <v>384</v>
      </c>
      <c r="T10" s="249" t="s">
        <v>330</v>
      </c>
      <c r="U10" s="222">
        <v>0</v>
      </c>
      <c r="V10" s="222">
        <f>ROUND(E10*U10,2)</f>
        <v>0</v>
      </c>
      <c r="W10" s="222"/>
      <c r="X10" s="222" t="s">
        <v>212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672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3">
        <v>3</v>
      </c>
      <c r="B11" s="244" t="s">
        <v>673</v>
      </c>
      <c r="C11" s="257" t="s">
        <v>674</v>
      </c>
      <c r="D11" s="245" t="s">
        <v>205</v>
      </c>
      <c r="E11" s="246">
        <v>1</v>
      </c>
      <c r="F11" s="247"/>
      <c r="G11" s="248">
        <f>ROUND(E11*F11,2)</f>
        <v>0</v>
      </c>
      <c r="H11" s="247"/>
      <c r="I11" s="248">
        <f>ROUND(E11*H11,2)</f>
        <v>0</v>
      </c>
      <c r="J11" s="247"/>
      <c r="K11" s="248">
        <f>ROUND(E11*J11,2)</f>
        <v>0</v>
      </c>
      <c r="L11" s="248">
        <v>21</v>
      </c>
      <c r="M11" s="248">
        <f>G11*(1+L11/100)</f>
        <v>0</v>
      </c>
      <c r="N11" s="248">
        <v>3.0000000000000001E-5</v>
      </c>
      <c r="O11" s="248">
        <f>ROUND(E11*N11,2)</f>
        <v>0</v>
      </c>
      <c r="P11" s="248">
        <v>0</v>
      </c>
      <c r="Q11" s="248">
        <f>ROUND(E11*P11,2)</f>
        <v>0</v>
      </c>
      <c r="R11" s="248"/>
      <c r="S11" s="248" t="s">
        <v>384</v>
      </c>
      <c r="T11" s="249" t="s">
        <v>330</v>
      </c>
      <c r="U11" s="222">
        <v>0</v>
      </c>
      <c r="V11" s="222">
        <f>ROUND(E11*U11,2)</f>
        <v>0</v>
      </c>
      <c r="W11" s="222"/>
      <c r="X11" s="222" t="s">
        <v>149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669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3">
        <v>4</v>
      </c>
      <c r="B12" s="244" t="s">
        <v>675</v>
      </c>
      <c r="C12" s="257" t="s">
        <v>676</v>
      </c>
      <c r="D12" s="245" t="s">
        <v>205</v>
      </c>
      <c r="E12" s="246">
        <v>1</v>
      </c>
      <c r="F12" s="247"/>
      <c r="G12" s="248">
        <f>ROUND(E12*F12,2)</f>
        <v>0</v>
      </c>
      <c r="H12" s="247"/>
      <c r="I12" s="248">
        <f>ROUND(E12*H12,2)</f>
        <v>0</v>
      </c>
      <c r="J12" s="247"/>
      <c r="K12" s="248">
        <f>ROUND(E12*J12,2)</f>
        <v>0</v>
      </c>
      <c r="L12" s="248">
        <v>21</v>
      </c>
      <c r="M12" s="248">
        <f>G12*(1+L12/100)</f>
        <v>0</v>
      </c>
      <c r="N12" s="248">
        <v>1.6000000000000001E-4</v>
      </c>
      <c r="O12" s="248">
        <f>ROUND(E12*N12,2)</f>
        <v>0</v>
      </c>
      <c r="P12" s="248">
        <v>0</v>
      </c>
      <c r="Q12" s="248">
        <f>ROUND(E12*P12,2)</f>
        <v>0</v>
      </c>
      <c r="R12" s="248"/>
      <c r="S12" s="248" t="s">
        <v>384</v>
      </c>
      <c r="T12" s="249" t="s">
        <v>330</v>
      </c>
      <c r="U12" s="222">
        <v>0</v>
      </c>
      <c r="V12" s="222">
        <f>ROUND(E12*U12,2)</f>
        <v>0</v>
      </c>
      <c r="W12" s="222"/>
      <c r="X12" s="222" t="s">
        <v>212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672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3">
        <v>5</v>
      </c>
      <c r="B13" s="244" t="s">
        <v>677</v>
      </c>
      <c r="C13" s="257" t="s">
        <v>678</v>
      </c>
      <c r="D13" s="245" t="s">
        <v>205</v>
      </c>
      <c r="E13" s="246">
        <v>4</v>
      </c>
      <c r="F13" s="247"/>
      <c r="G13" s="248">
        <f>ROUND(E13*F13,2)</f>
        <v>0</v>
      </c>
      <c r="H13" s="247"/>
      <c r="I13" s="248">
        <f>ROUND(E13*H13,2)</f>
        <v>0</v>
      </c>
      <c r="J13" s="247"/>
      <c r="K13" s="248">
        <f>ROUND(E13*J13,2)</f>
        <v>0</v>
      </c>
      <c r="L13" s="248">
        <v>21</v>
      </c>
      <c r="M13" s="248">
        <f>G13*(1+L13/100)</f>
        <v>0</v>
      </c>
      <c r="N13" s="248">
        <v>1.2E-4</v>
      </c>
      <c r="O13" s="248">
        <f>ROUND(E13*N13,2)</f>
        <v>0</v>
      </c>
      <c r="P13" s="248">
        <v>0</v>
      </c>
      <c r="Q13" s="248">
        <f>ROUND(E13*P13,2)</f>
        <v>0</v>
      </c>
      <c r="R13" s="248"/>
      <c r="S13" s="248" t="s">
        <v>384</v>
      </c>
      <c r="T13" s="249" t="s">
        <v>330</v>
      </c>
      <c r="U13" s="222">
        <v>0</v>
      </c>
      <c r="V13" s="222">
        <f>ROUND(E13*U13,2)</f>
        <v>0</v>
      </c>
      <c r="W13" s="222"/>
      <c r="X13" s="222" t="s">
        <v>149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669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3">
        <v>6</v>
      </c>
      <c r="B14" s="244" t="s">
        <v>679</v>
      </c>
      <c r="C14" s="257" t="s">
        <v>680</v>
      </c>
      <c r="D14" s="245" t="s">
        <v>205</v>
      </c>
      <c r="E14" s="246">
        <v>1</v>
      </c>
      <c r="F14" s="247"/>
      <c r="G14" s="248">
        <f>ROUND(E14*F14,2)</f>
        <v>0</v>
      </c>
      <c r="H14" s="247"/>
      <c r="I14" s="248">
        <f>ROUND(E14*H14,2)</f>
        <v>0</v>
      </c>
      <c r="J14" s="247"/>
      <c r="K14" s="248">
        <f>ROUND(E14*J14,2)</f>
        <v>0</v>
      </c>
      <c r="L14" s="248">
        <v>21</v>
      </c>
      <c r="M14" s="248">
        <f>G14*(1+L14/100)</f>
        <v>0</v>
      </c>
      <c r="N14" s="248">
        <v>2E-3</v>
      </c>
      <c r="O14" s="248">
        <f>ROUND(E14*N14,2)</f>
        <v>0</v>
      </c>
      <c r="P14" s="248">
        <v>0</v>
      </c>
      <c r="Q14" s="248">
        <f>ROUND(E14*P14,2)</f>
        <v>0</v>
      </c>
      <c r="R14" s="248"/>
      <c r="S14" s="248" t="s">
        <v>384</v>
      </c>
      <c r="T14" s="249" t="s">
        <v>330</v>
      </c>
      <c r="U14" s="222">
        <v>0</v>
      </c>
      <c r="V14" s="222">
        <f>ROUND(E14*U14,2)</f>
        <v>0</v>
      </c>
      <c r="W14" s="222"/>
      <c r="X14" s="222" t="s">
        <v>149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669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3">
        <v>7</v>
      </c>
      <c r="B15" s="244" t="s">
        <v>681</v>
      </c>
      <c r="C15" s="257" t="s">
        <v>682</v>
      </c>
      <c r="D15" s="245" t="s">
        <v>205</v>
      </c>
      <c r="E15" s="246">
        <v>3</v>
      </c>
      <c r="F15" s="247"/>
      <c r="G15" s="248">
        <f>ROUND(E15*F15,2)</f>
        <v>0</v>
      </c>
      <c r="H15" s="247"/>
      <c r="I15" s="248">
        <f>ROUND(E15*H15,2)</f>
        <v>0</v>
      </c>
      <c r="J15" s="247"/>
      <c r="K15" s="248">
        <f>ROUND(E15*J15,2)</f>
        <v>0</v>
      </c>
      <c r="L15" s="248">
        <v>21</v>
      </c>
      <c r="M15" s="248">
        <f>G15*(1+L15/100)</f>
        <v>0</v>
      </c>
      <c r="N15" s="248">
        <v>9.8999999999999999E-4</v>
      </c>
      <c r="O15" s="248">
        <f>ROUND(E15*N15,2)</f>
        <v>0</v>
      </c>
      <c r="P15" s="248">
        <v>0</v>
      </c>
      <c r="Q15" s="248">
        <f>ROUND(E15*P15,2)</f>
        <v>0</v>
      </c>
      <c r="R15" s="248"/>
      <c r="S15" s="248" t="s">
        <v>384</v>
      </c>
      <c r="T15" s="249" t="s">
        <v>330</v>
      </c>
      <c r="U15" s="222">
        <v>0</v>
      </c>
      <c r="V15" s="222">
        <f>ROUND(E15*U15,2)</f>
        <v>0</v>
      </c>
      <c r="W15" s="222"/>
      <c r="X15" s="222" t="s">
        <v>212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672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3">
        <v>8</v>
      </c>
      <c r="B16" s="244" t="s">
        <v>683</v>
      </c>
      <c r="C16" s="257" t="s">
        <v>684</v>
      </c>
      <c r="D16" s="245" t="s">
        <v>205</v>
      </c>
      <c r="E16" s="246">
        <v>3</v>
      </c>
      <c r="F16" s="247"/>
      <c r="G16" s="248">
        <f>ROUND(E16*F16,2)</f>
        <v>0</v>
      </c>
      <c r="H16" s="247"/>
      <c r="I16" s="248">
        <f>ROUND(E16*H16,2)</f>
        <v>0</v>
      </c>
      <c r="J16" s="247"/>
      <c r="K16" s="248">
        <f>ROUND(E16*J16,2)</f>
        <v>0</v>
      </c>
      <c r="L16" s="248">
        <v>21</v>
      </c>
      <c r="M16" s="248">
        <f>G16*(1+L16/100)</f>
        <v>0</v>
      </c>
      <c r="N16" s="248">
        <v>1.1999999999999999E-3</v>
      </c>
      <c r="O16" s="248">
        <f>ROUND(E16*N16,2)</f>
        <v>0</v>
      </c>
      <c r="P16" s="248">
        <v>0</v>
      </c>
      <c r="Q16" s="248">
        <f>ROUND(E16*P16,2)</f>
        <v>0</v>
      </c>
      <c r="R16" s="248"/>
      <c r="S16" s="248" t="s">
        <v>384</v>
      </c>
      <c r="T16" s="249" t="s">
        <v>330</v>
      </c>
      <c r="U16" s="222">
        <v>0</v>
      </c>
      <c r="V16" s="222">
        <f>ROUND(E16*U16,2)</f>
        <v>0</v>
      </c>
      <c r="W16" s="222"/>
      <c r="X16" s="222" t="s">
        <v>149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669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3">
        <v>9</v>
      </c>
      <c r="B17" s="244" t="s">
        <v>685</v>
      </c>
      <c r="C17" s="257" t="s">
        <v>686</v>
      </c>
      <c r="D17" s="245" t="s">
        <v>687</v>
      </c>
      <c r="E17" s="246">
        <v>4</v>
      </c>
      <c r="F17" s="247"/>
      <c r="G17" s="248">
        <f>ROUND(E17*F17,2)</f>
        <v>0</v>
      </c>
      <c r="H17" s="247"/>
      <c r="I17" s="248">
        <f>ROUND(E17*H17,2)</f>
        <v>0</v>
      </c>
      <c r="J17" s="247"/>
      <c r="K17" s="248">
        <f>ROUND(E17*J17,2)</f>
        <v>0</v>
      </c>
      <c r="L17" s="248">
        <v>21</v>
      </c>
      <c r="M17" s="248">
        <f>G17*(1+L17/100)</f>
        <v>0</v>
      </c>
      <c r="N17" s="248">
        <v>8.0000000000000004E-4</v>
      </c>
      <c r="O17" s="248">
        <f>ROUND(E17*N17,2)</f>
        <v>0</v>
      </c>
      <c r="P17" s="248">
        <v>0</v>
      </c>
      <c r="Q17" s="248">
        <f>ROUND(E17*P17,2)</f>
        <v>0</v>
      </c>
      <c r="R17" s="248"/>
      <c r="S17" s="248" t="s">
        <v>384</v>
      </c>
      <c r="T17" s="249" t="s">
        <v>330</v>
      </c>
      <c r="U17" s="222">
        <v>0</v>
      </c>
      <c r="V17" s="222">
        <f>ROUND(E17*U17,2)</f>
        <v>0</v>
      </c>
      <c r="W17" s="222"/>
      <c r="X17" s="222" t="s">
        <v>149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669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3">
        <v>10</v>
      </c>
      <c r="B18" s="244" t="s">
        <v>688</v>
      </c>
      <c r="C18" s="257" t="s">
        <v>689</v>
      </c>
      <c r="D18" s="245" t="s">
        <v>205</v>
      </c>
      <c r="E18" s="246">
        <v>1</v>
      </c>
      <c r="F18" s="247"/>
      <c r="G18" s="248">
        <f>ROUND(E18*F18,2)</f>
        <v>0</v>
      </c>
      <c r="H18" s="247"/>
      <c r="I18" s="248">
        <f>ROUND(E18*H18,2)</f>
        <v>0</v>
      </c>
      <c r="J18" s="247"/>
      <c r="K18" s="248">
        <f>ROUND(E18*J18,2)</f>
        <v>0</v>
      </c>
      <c r="L18" s="248">
        <v>21</v>
      </c>
      <c r="M18" s="248">
        <f>G18*(1+L18/100)</f>
        <v>0</v>
      </c>
      <c r="N18" s="248">
        <v>0</v>
      </c>
      <c r="O18" s="248">
        <f>ROUND(E18*N18,2)</f>
        <v>0</v>
      </c>
      <c r="P18" s="248">
        <v>0</v>
      </c>
      <c r="Q18" s="248">
        <f>ROUND(E18*P18,2)</f>
        <v>0</v>
      </c>
      <c r="R18" s="248"/>
      <c r="S18" s="248" t="s">
        <v>384</v>
      </c>
      <c r="T18" s="249" t="s">
        <v>330</v>
      </c>
      <c r="U18" s="222">
        <v>0</v>
      </c>
      <c r="V18" s="222">
        <f>ROUND(E18*U18,2)</f>
        <v>0</v>
      </c>
      <c r="W18" s="222"/>
      <c r="X18" s="222" t="s">
        <v>149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669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3">
        <v>11</v>
      </c>
      <c r="B19" s="244" t="s">
        <v>690</v>
      </c>
      <c r="C19" s="257" t="s">
        <v>691</v>
      </c>
      <c r="D19" s="245" t="s">
        <v>205</v>
      </c>
      <c r="E19" s="246">
        <v>2</v>
      </c>
      <c r="F19" s="247"/>
      <c r="G19" s="248">
        <f>ROUND(E19*F19,2)</f>
        <v>0</v>
      </c>
      <c r="H19" s="247"/>
      <c r="I19" s="248">
        <f>ROUND(E19*H19,2)</f>
        <v>0</v>
      </c>
      <c r="J19" s="247"/>
      <c r="K19" s="248">
        <f>ROUND(E19*J19,2)</f>
        <v>0</v>
      </c>
      <c r="L19" s="248">
        <v>21</v>
      </c>
      <c r="M19" s="248">
        <f>G19*(1+L19/100)</f>
        <v>0</v>
      </c>
      <c r="N19" s="248">
        <v>8.8000000000000003E-4</v>
      </c>
      <c r="O19" s="248">
        <f>ROUND(E19*N19,2)</f>
        <v>0</v>
      </c>
      <c r="P19" s="248">
        <v>0</v>
      </c>
      <c r="Q19" s="248">
        <f>ROUND(E19*P19,2)</f>
        <v>0</v>
      </c>
      <c r="R19" s="248"/>
      <c r="S19" s="248" t="s">
        <v>384</v>
      </c>
      <c r="T19" s="249" t="s">
        <v>330</v>
      </c>
      <c r="U19" s="222">
        <v>0</v>
      </c>
      <c r="V19" s="222">
        <f>ROUND(E19*U19,2)</f>
        <v>0</v>
      </c>
      <c r="W19" s="222"/>
      <c r="X19" s="222" t="s">
        <v>149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669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3">
        <v>12</v>
      </c>
      <c r="B20" s="244" t="s">
        <v>692</v>
      </c>
      <c r="C20" s="257" t="s">
        <v>693</v>
      </c>
      <c r="D20" s="245" t="s">
        <v>205</v>
      </c>
      <c r="E20" s="246">
        <v>1</v>
      </c>
      <c r="F20" s="247"/>
      <c r="G20" s="248">
        <f>ROUND(E20*F20,2)</f>
        <v>0</v>
      </c>
      <c r="H20" s="247"/>
      <c r="I20" s="248">
        <f>ROUND(E20*H20,2)</f>
        <v>0</v>
      </c>
      <c r="J20" s="247"/>
      <c r="K20" s="248">
        <f>ROUND(E20*J20,2)</f>
        <v>0</v>
      </c>
      <c r="L20" s="248">
        <v>21</v>
      </c>
      <c r="M20" s="248">
        <f>G20*(1+L20/100)</f>
        <v>0</v>
      </c>
      <c r="N20" s="248">
        <v>0</v>
      </c>
      <c r="O20" s="248">
        <f>ROUND(E20*N20,2)</f>
        <v>0</v>
      </c>
      <c r="P20" s="248">
        <v>0</v>
      </c>
      <c r="Q20" s="248">
        <f>ROUND(E20*P20,2)</f>
        <v>0</v>
      </c>
      <c r="R20" s="248"/>
      <c r="S20" s="248" t="s">
        <v>384</v>
      </c>
      <c r="T20" s="249" t="s">
        <v>330</v>
      </c>
      <c r="U20" s="222">
        <v>0</v>
      </c>
      <c r="V20" s="222">
        <f>ROUND(E20*U20,2)</f>
        <v>0</v>
      </c>
      <c r="W20" s="222"/>
      <c r="X20" s="222" t="s">
        <v>149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669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3">
        <v>13</v>
      </c>
      <c r="B21" s="244" t="s">
        <v>694</v>
      </c>
      <c r="C21" s="257" t="s">
        <v>695</v>
      </c>
      <c r="D21" s="245" t="s">
        <v>258</v>
      </c>
      <c r="E21" s="246">
        <v>7.0000000000000001E-3</v>
      </c>
      <c r="F21" s="247"/>
      <c r="G21" s="248">
        <f>ROUND(E21*F21,2)</f>
        <v>0</v>
      </c>
      <c r="H21" s="247"/>
      <c r="I21" s="248">
        <f>ROUND(E21*H21,2)</f>
        <v>0</v>
      </c>
      <c r="J21" s="247"/>
      <c r="K21" s="248">
        <f>ROUND(E21*J21,2)</f>
        <v>0</v>
      </c>
      <c r="L21" s="248">
        <v>21</v>
      </c>
      <c r="M21" s="248">
        <f>G21*(1+L21/100)</f>
        <v>0</v>
      </c>
      <c r="N21" s="248">
        <v>0</v>
      </c>
      <c r="O21" s="248">
        <f>ROUND(E21*N21,2)</f>
        <v>0</v>
      </c>
      <c r="P21" s="248">
        <v>0</v>
      </c>
      <c r="Q21" s="248">
        <f>ROUND(E21*P21,2)</f>
        <v>0</v>
      </c>
      <c r="R21" s="248"/>
      <c r="S21" s="248" t="s">
        <v>384</v>
      </c>
      <c r="T21" s="249" t="s">
        <v>330</v>
      </c>
      <c r="U21" s="222">
        <v>0</v>
      </c>
      <c r="V21" s="222">
        <f>ROUND(E21*U21,2)</f>
        <v>0</v>
      </c>
      <c r="W21" s="222"/>
      <c r="X21" s="222" t="s">
        <v>149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669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x14ac:dyDescent="0.2">
      <c r="A22" s="226" t="s">
        <v>142</v>
      </c>
      <c r="B22" s="227" t="s">
        <v>73</v>
      </c>
      <c r="C22" s="251" t="s">
        <v>74</v>
      </c>
      <c r="D22" s="228"/>
      <c r="E22" s="229"/>
      <c r="F22" s="230"/>
      <c r="G22" s="230">
        <f>SUMIF(AG23:AG24,"&lt;&gt;NOR",G23:G24)</f>
        <v>0</v>
      </c>
      <c r="H22" s="230"/>
      <c r="I22" s="230">
        <f>SUM(I23:I24)</f>
        <v>0</v>
      </c>
      <c r="J22" s="230"/>
      <c r="K22" s="230">
        <f>SUM(K23:K24)</f>
        <v>0</v>
      </c>
      <c r="L22" s="230"/>
      <c r="M22" s="230">
        <f>SUM(M23:M24)</f>
        <v>0</v>
      </c>
      <c r="N22" s="230"/>
      <c r="O22" s="230">
        <f>SUM(O23:O24)</f>
        <v>0.05</v>
      </c>
      <c r="P22" s="230"/>
      <c r="Q22" s="230">
        <f>SUM(Q23:Q24)</f>
        <v>0</v>
      </c>
      <c r="R22" s="230"/>
      <c r="S22" s="230"/>
      <c r="T22" s="231"/>
      <c r="U22" s="225"/>
      <c r="V22" s="225">
        <f>SUM(V23:V24)</f>
        <v>0</v>
      </c>
      <c r="W22" s="225"/>
      <c r="X22" s="225"/>
      <c r="AG22" t="s">
        <v>143</v>
      </c>
    </row>
    <row r="23" spans="1:60" outlineLevel="1" x14ac:dyDescent="0.2">
      <c r="A23" s="243">
        <v>14</v>
      </c>
      <c r="B23" s="244" t="s">
        <v>696</v>
      </c>
      <c r="C23" s="257" t="s">
        <v>697</v>
      </c>
      <c r="D23" s="245" t="s">
        <v>246</v>
      </c>
      <c r="E23" s="246">
        <v>40</v>
      </c>
      <c r="F23" s="247"/>
      <c r="G23" s="248">
        <f>ROUND(E23*F23,2)</f>
        <v>0</v>
      </c>
      <c r="H23" s="247"/>
      <c r="I23" s="248">
        <f>ROUND(E23*H23,2)</f>
        <v>0</v>
      </c>
      <c r="J23" s="247"/>
      <c r="K23" s="248">
        <f>ROUND(E23*J23,2)</f>
        <v>0</v>
      </c>
      <c r="L23" s="248">
        <v>21</v>
      </c>
      <c r="M23" s="248">
        <f>G23*(1+L23/100)</f>
        <v>0</v>
      </c>
      <c r="N23" s="248">
        <v>1.1999999999999999E-3</v>
      </c>
      <c r="O23" s="248">
        <f>ROUND(E23*N23,2)</f>
        <v>0.05</v>
      </c>
      <c r="P23" s="248">
        <v>0</v>
      </c>
      <c r="Q23" s="248">
        <f>ROUND(E23*P23,2)</f>
        <v>0</v>
      </c>
      <c r="R23" s="248"/>
      <c r="S23" s="248" t="s">
        <v>384</v>
      </c>
      <c r="T23" s="249" t="s">
        <v>330</v>
      </c>
      <c r="U23" s="222">
        <v>0</v>
      </c>
      <c r="V23" s="222">
        <f>ROUND(E23*U23,2)</f>
        <v>0</v>
      </c>
      <c r="W23" s="222"/>
      <c r="X23" s="222" t="s">
        <v>149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669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3">
        <v>15</v>
      </c>
      <c r="B24" s="244" t="s">
        <v>698</v>
      </c>
      <c r="C24" s="257" t="s">
        <v>699</v>
      </c>
      <c r="D24" s="245" t="s">
        <v>246</v>
      </c>
      <c r="E24" s="246">
        <v>4</v>
      </c>
      <c r="F24" s="247"/>
      <c r="G24" s="248">
        <f>ROUND(E24*F24,2)</f>
        <v>0</v>
      </c>
      <c r="H24" s="247"/>
      <c r="I24" s="248">
        <f>ROUND(E24*H24,2)</f>
        <v>0</v>
      </c>
      <c r="J24" s="247"/>
      <c r="K24" s="248">
        <f>ROUND(E24*J24,2)</f>
        <v>0</v>
      </c>
      <c r="L24" s="248">
        <v>21</v>
      </c>
      <c r="M24" s="248">
        <f>G24*(1+L24/100)</f>
        <v>0</v>
      </c>
      <c r="N24" s="248">
        <v>1.2E-4</v>
      </c>
      <c r="O24" s="248">
        <f>ROUND(E24*N24,2)</f>
        <v>0</v>
      </c>
      <c r="P24" s="248">
        <v>0</v>
      </c>
      <c r="Q24" s="248">
        <f>ROUND(E24*P24,2)</f>
        <v>0</v>
      </c>
      <c r="R24" s="248"/>
      <c r="S24" s="248" t="s">
        <v>384</v>
      </c>
      <c r="T24" s="249" t="s">
        <v>330</v>
      </c>
      <c r="U24" s="222">
        <v>0</v>
      </c>
      <c r="V24" s="222">
        <f>ROUND(E24*U24,2)</f>
        <v>0</v>
      </c>
      <c r="W24" s="222"/>
      <c r="X24" s="222" t="s">
        <v>149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669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6" t="s">
        <v>142</v>
      </c>
      <c r="B25" s="227" t="s">
        <v>81</v>
      </c>
      <c r="C25" s="251" t="s">
        <v>82</v>
      </c>
      <c r="D25" s="228"/>
      <c r="E25" s="229"/>
      <c r="F25" s="230"/>
      <c r="G25" s="230">
        <f>SUMIF(AG26:AG29,"&lt;&gt;NOR",G26:G29)</f>
        <v>0</v>
      </c>
      <c r="H25" s="230"/>
      <c r="I25" s="230">
        <f>SUM(I26:I29)</f>
        <v>0</v>
      </c>
      <c r="J25" s="230"/>
      <c r="K25" s="230">
        <f>SUM(K26:K29)</f>
        <v>0</v>
      </c>
      <c r="L25" s="230"/>
      <c r="M25" s="230">
        <f>SUM(M26:M29)</f>
        <v>0</v>
      </c>
      <c r="N25" s="230"/>
      <c r="O25" s="230">
        <f>SUM(O26:O29)</f>
        <v>0.03</v>
      </c>
      <c r="P25" s="230"/>
      <c r="Q25" s="230">
        <f>SUM(Q26:Q29)</f>
        <v>0</v>
      </c>
      <c r="R25" s="230"/>
      <c r="S25" s="230"/>
      <c r="T25" s="231"/>
      <c r="U25" s="225"/>
      <c r="V25" s="225">
        <f>SUM(V26:V29)</f>
        <v>0</v>
      </c>
      <c r="W25" s="225"/>
      <c r="X25" s="225"/>
      <c r="AG25" t="s">
        <v>143</v>
      </c>
    </row>
    <row r="26" spans="1:60" outlineLevel="1" x14ac:dyDescent="0.2">
      <c r="A26" s="243">
        <v>16</v>
      </c>
      <c r="B26" s="244" t="s">
        <v>700</v>
      </c>
      <c r="C26" s="257" t="s">
        <v>701</v>
      </c>
      <c r="D26" s="245" t="s">
        <v>657</v>
      </c>
      <c r="E26" s="246">
        <v>24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8">
        <v>0</v>
      </c>
      <c r="O26" s="248">
        <f>ROUND(E26*N26,2)</f>
        <v>0</v>
      </c>
      <c r="P26" s="248">
        <v>0</v>
      </c>
      <c r="Q26" s="248">
        <f>ROUND(E26*P26,2)</f>
        <v>0</v>
      </c>
      <c r="R26" s="248"/>
      <c r="S26" s="248" t="s">
        <v>384</v>
      </c>
      <c r="T26" s="249" t="s">
        <v>330</v>
      </c>
      <c r="U26" s="222">
        <v>0</v>
      </c>
      <c r="V26" s="222">
        <f>ROUND(E26*U26,2)</f>
        <v>0</v>
      </c>
      <c r="W26" s="222"/>
      <c r="X26" s="222" t="s">
        <v>149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669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3">
        <v>17</v>
      </c>
      <c r="B27" s="244" t="s">
        <v>702</v>
      </c>
      <c r="C27" s="257" t="s">
        <v>703</v>
      </c>
      <c r="D27" s="245" t="s">
        <v>205</v>
      </c>
      <c r="E27" s="246">
        <v>1</v>
      </c>
      <c r="F27" s="247"/>
      <c r="G27" s="248">
        <f>ROUND(E27*F27,2)</f>
        <v>0</v>
      </c>
      <c r="H27" s="247"/>
      <c r="I27" s="248">
        <f>ROUND(E27*H27,2)</f>
        <v>0</v>
      </c>
      <c r="J27" s="247"/>
      <c r="K27" s="248">
        <f>ROUND(E27*J27,2)</f>
        <v>0</v>
      </c>
      <c r="L27" s="248">
        <v>21</v>
      </c>
      <c r="M27" s="248">
        <f>G27*(1+L27/100)</f>
        <v>0</v>
      </c>
      <c r="N27" s="248">
        <v>3.2599999999999997E-2</v>
      </c>
      <c r="O27" s="248">
        <f>ROUND(E27*N27,2)</f>
        <v>0.03</v>
      </c>
      <c r="P27" s="248">
        <v>0</v>
      </c>
      <c r="Q27" s="248">
        <f>ROUND(E27*P27,2)</f>
        <v>0</v>
      </c>
      <c r="R27" s="248"/>
      <c r="S27" s="248" t="s">
        <v>384</v>
      </c>
      <c r="T27" s="249" t="s">
        <v>330</v>
      </c>
      <c r="U27" s="222">
        <v>0</v>
      </c>
      <c r="V27" s="222">
        <f>ROUND(E27*U27,2)</f>
        <v>0</v>
      </c>
      <c r="W27" s="222"/>
      <c r="X27" s="222" t="s">
        <v>149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669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3">
        <v>18</v>
      </c>
      <c r="B28" s="244" t="s">
        <v>704</v>
      </c>
      <c r="C28" s="257" t="s">
        <v>705</v>
      </c>
      <c r="D28" s="245" t="s">
        <v>319</v>
      </c>
      <c r="E28" s="246">
        <v>1</v>
      </c>
      <c r="F28" s="247"/>
      <c r="G28" s="248">
        <f>ROUND(E28*F28,2)</f>
        <v>0</v>
      </c>
      <c r="H28" s="247"/>
      <c r="I28" s="248">
        <f>ROUND(E28*H28,2)</f>
        <v>0</v>
      </c>
      <c r="J28" s="247"/>
      <c r="K28" s="248">
        <f>ROUND(E28*J28,2)</f>
        <v>0</v>
      </c>
      <c r="L28" s="248">
        <v>21</v>
      </c>
      <c r="M28" s="248">
        <f>G28*(1+L28/100)</f>
        <v>0</v>
      </c>
      <c r="N28" s="248">
        <v>0</v>
      </c>
      <c r="O28" s="248">
        <f>ROUND(E28*N28,2)</f>
        <v>0</v>
      </c>
      <c r="P28" s="248">
        <v>0</v>
      </c>
      <c r="Q28" s="248">
        <f>ROUND(E28*P28,2)</f>
        <v>0</v>
      </c>
      <c r="R28" s="248"/>
      <c r="S28" s="248" t="s">
        <v>384</v>
      </c>
      <c r="T28" s="249" t="s">
        <v>330</v>
      </c>
      <c r="U28" s="222">
        <v>0</v>
      </c>
      <c r="V28" s="222">
        <f>ROUND(E28*U28,2)</f>
        <v>0</v>
      </c>
      <c r="W28" s="222"/>
      <c r="X28" s="222" t="s">
        <v>149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669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3">
        <v>19</v>
      </c>
      <c r="B29" s="244" t="s">
        <v>706</v>
      </c>
      <c r="C29" s="257" t="s">
        <v>707</v>
      </c>
      <c r="D29" s="245" t="s">
        <v>258</v>
      </c>
      <c r="E29" s="246">
        <v>3.3000000000000002E-2</v>
      </c>
      <c r="F29" s="247"/>
      <c r="G29" s="248">
        <f>ROUND(E29*F29,2)</f>
        <v>0</v>
      </c>
      <c r="H29" s="247"/>
      <c r="I29" s="248">
        <f>ROUND(E29*H29,2)</f>
        <v>0</v>
      </c>
      <c r="J29" s="247"/>
      <c r="K29" s="248">
        <f>ROUND(E29*J29,2)</f>
        <v>0</v>
      </c>
      <c r="L29" s="248">
        <v>21</v>
      </c>
      <c r="M29" s="248">
        <f>G29*(1+L29/100)</f>
        <v>0</v>
      </c>
      <c r="N29" s="248">
        <v>0</v>
      </c>
      <c r="O29" s="248">
        <f>ROUND(E29*N29,2)</f>
        <v>0</v>
      </c>
      <c r="P29" s="248">
        <v>0</v>
      </c>
      <c r="Q29" s="248">
        <f>ROUND(E29*P29,2)</f>
        <v>0</v>
      </c>
      <c r="R29" s="248"/>
      <c r="S29" s="248" t="s">
        <v>384</v>
      </c>
      <c r="T29" s="249" t="s">
        <v>330</v>
      </c>
      <c r="U29" s="222">
        <v>0</v>
      </c>
      <c r="V29" s="222">
        <f>ROUND(E29*U29,2)</f>
        <v>0</v>
      </c>
      <c r="W29" s="222"/>
      <c r="X29" s="222" t="s">
        <v>149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669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x14ac:dyDescent="0.2">
      <c r="A30" s="226" t="s">
        <v>142</v>
      </c>
      <c r="B30" s="227" t="s">
        <v>83</v>
      </c>
      <c r="C30" s="251" t="s">
        <v>84</v>
      </c>
      <c r="D30" s="228"/>
      <c r="E30" s="229"/>
      <c r="F30" s="230"/>
      <c r="G30" s="230">
        <f>SUMIF(AG31:AG34,"&lt;&gt;NOR",G31:G34)</f>
        <v>0</v>
      </c>
      <c r="H30" s="230"/>
      <c r="I30" s="230">
        <f>SUM(I31:I34)</f>
        <v>0</v>
      </c>
      <c r="J30" s="230"/>
      <c r="K30" s="230">
        <f>SUM(K31:K34)</f>
        <v>0</v>
      </c>
      <c r="L30" s="230"/>
      <c r="M30" s="230">
        <f>SUM(M31:M34)</f>
        <v>0</v>
      </c>
      <c r="N30" s="230"/>
      <c r="O30" s="230">
        <f>SUM(O31:O34)</f>
        <v>1.0900000000000001</v>
      </c>
      <c r="P30" s="230"/>
      <c r="Q30" s="230">
        <f>SUM(Q31:Q34)</f>
        <v>0</v>
      </c>
      <c r="R30" s="230"/>
      <c r="S30" s="230"/>
      <c r="T30" s="231"/>
      <c r="U30" s="225"/>
      <c r="V30" s="225">
        <f>SUM(V31:V34)</f>
        <v>0</v>
      </c>
      <c r="W30" s="225"/>
      <c r="X30" s="225"/>
      <c r="AG30" t="s">
        <v>143</v>
      </c>
    </row>
    <row r="31" spans="1:60" outlineLevel="1" x14ac:dyDescent="0.2">
      <c r="A31" s="243">
        <v>20</v>
      </c>
      <c r="B31" s="244" t="s">
        <v>708</v>
      </c>
      <c r="C31" s="257" t="s">
        <v>709</v>
      </c>
      <c r="D31" s="245" t="s">
        <v>246</v>
      </c>
      <c r="E31" s="246">
        <v>40</v>
      </c>
      <c r="F31" s="247"/>
      <c r="G31" s="248">
        <f>ROUND(E31*F31,2)</f>
        <v>0</v>
      </c>
      <c r="H31" s="247"/>
      <c r="I31" s="248">
        <f>ROUND(E31*H31,2)</f>
        <v>0</v>
      </c>
      <c r="J31" s="247"/>
      <c r="K31" s="248">
        <f>ROUND(E31*J31,2)</f>
        <v>0</v>
      </c>
      <c r="L31" s="248">
        <v>21</v>
      </c>
      <c r="M31" s="248">
        <f>G31*(1+L31/100)</f>
        <v>0</v>
      </c>
      <c r="N31" s="248">
        <v>2.6800000000000001E-2</v>
      </c>
      <c r="O31" s="248">
        <f>ROUND(E31*N31,2)</f>
        <v>1.07</v>
      </c>
      <c r="P31" s="248">
        <v>0</v>
      </c>
      <c r="Q31" s="248">
        <f>ROUND(E31*P31,2)</f>
        <v>0</v>
      </c>
      <c r="R31" s="248"/>
      <c r="S31" s="248" t="s">
        <v>384</v>
      </c>
      <c r="T31" s="249" t="s">
        <v>330</v>
      </c>
      <c r="U31" s="222">
        <v>0</v>
      </c>
      <c r="V31" s="222">
        <f>ROUND(E31*U31,2)</f>
        <v>0</v>
      </c>
      <c r="W31" s="222"/>
      <c r="X31" s="222" t="s">
        <v>149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669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3">
        <v>21</v>
      </c>
      <c r="B32" s="244" t="s">
        <v>710</v>
      </c>
      <c r="C32" s="257" t="s">
        <v>711</v>
      </c>
      <c r="D32" s="245" t="s">
        <v>246</v>
      </c>
      <c r="E32" s="246">
        <v>4</v>
      </c>
      <c r="F32" s="247"/>
      <c r="G32" s="248">
        <f>ROUND(E32*F32,2)</f>
        <v>0</v>
      </c>
      <c r="H32" s="247"/>
      <c r="I32" s="248">
        <f>ROUND(E32*H32,2)</f>
        <v>0</v>
      </c>
      <c r="J32" s="247"/>
      <c r="K32" s="248">
        <f>ROUND(E32*J32,2)</f>
        <v>0</v>
      </c>
      <c r="L32" s="248">
        <v>21</v>
      </c>
      <c r="M32" s="248">
        <f>G32*(1+L32/100)</f>
        <v>0</v>
      </c>
      <c r="N32" s="248">
        <v>4.8399999999999997E-3</v>
      </c>
      <c r="O32" s="248">
        <f>ROUND(E32*N32,2)</f>
        <v>0.02</v>
      </c>
      <c r="P32" s="248">
        <v>0</v>
      </c>
      <c r="Q32" s="248">
        <f>ROUND(E32*P32,2)</f>
        <v>0</v>
      </c>
      <c r="R32" s="248"/>
      <c r="S32" s="248" t="s">
        <v>384</v>
      </c>
      <c r="T32" s="249" t="s">
        <v>330</v>
      </c>
      <c r="U32" s="222">
        <v>0</v>
      </c>
      <c r="V32" s="222">
        <f>ROUND(E32*U32,2)</f>
        <v>0</v>
      </c>
      <c r="W32" s="222"/>
      <c r="X32" s="222" t="s">
        <v>149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669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3">
        <v>22</v>
      </c>
      <c r="B33" s="244" t="s">
        <v>712</v>
      </c>
      <c r="C33" s="257" t="s">
        <v>713</v>
      </c>
      <c r="D33" s="245" t="s">
        <v>246</v>
      </c>
      <c r="E33" s="246">
        <v>68</v>
      </c>
      <c r="F33" s="247"/>
      <c r="G33" s="248">
        <f>ROUND(E33*F33,2)</f>
        <v>0</v>
      </c>
      <c r="H33" s="247"/>
      <c r="I33" s="248">
        <f>ROUND(E33*H33,2)</f>
        <v>0</v>
      </c>
      <c r="J33" s="247"/>
      <c r="K33" s="248">
        <f>ROUND(E33*J33,2)</f>
        <v>0</v>
      </c>
      <c r="L33" s="248">
        <v>21</v>
      </c>
      <c r="M33" s="248">
        <f>G33*(1+L33/100)</f>
        <v>0</v>
      </c>
      <c r="N33" s="248">
        <v>0</v>
      </c>
      <c r="O33" s="248">
        <f>ROUND(E33*N33,2)</f>
        <v>0</v>
      </c>
      <c r="P33" s="248">
        <v>0</v>
      </c>
      <c r="Q33" s="248">
        <f>ROUND(E33*P33,2)</f>
        <v>0</v>
      </c>
      <c r="R33" s="248"/>
      <c r="S33" s="248" t="s">
        <v>384</v>
      </c>
      <c r="T33" s="249" t="s">
        <v>330</v>
      </c>
      <c r="U33" s="222">
        <v>0</v>
      </c>
      <c r="V33" s="222">
        <f>ROUND(E33*U33,2)</f>
        <v>0</v>
      </c>
      <c r="W33" s="222"/>
      <c r="X33" s="222" t="s">
        <v>149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669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3">
        <v>23</v>
      </c>
      <c r="B34" s="244" t="s">
        <v>714</v>
      </c>
      <c r="C34" s="257" t="s">
        <v>715</v>
      </c>
      <c r="D34" s="245" t="s">
        <v>258</v>
      </c>
      <c r="E34" s="246">
        <v>3.2000000000000001E-2</v>
      </c>
      <c r="F34" s="247"/>
      <c r="G34" s="248">
        <f>ROUND(E34*F34,2)</f>
        <v>0</v>
      </c>
      <c r="H34" s="247"/>
      <c r="I34" s="248">
        <f>ROUND(E34*H34,2)</f>
        <v>0</v>
      </c>
      <c r="J34" s="247"/>
      <c r="K34" s="248">
        <f>ROUND(E34*J34,2)</f>
        <v>0</v>
      </c>
      <c r="L34" s="248">
        <v>21</v>
      </c>
      <c r="M34" s="248">
        <f>G34*(1+L34/100)</f>
        <v>0</v>
      </c>
      <c r="N34" s="248">
        <v>0</v>
      </c>
      <c r="O34" s="248">
        <f>ROUND(E34*N34,2)</f>
        <v>0</v>
      </c>
      <c r="P34" s="248">
        <v>0</v>
      </c>
      <c r="Q34" s="248">
        <f>ROUND(E34*P34,2)</f>
        <v>0</v>
      </c>
      <c r="R34" s="248"/>
      <c r="S34" s="248" t="s">
        <v>384</v>
      </c>
      <c r="T34" s="249" t="s">
        <v>330</v>
      </c>
      <c r="U34" s="222">
        <v>0</v>
      </c>
      <c r="V34" s="222">
        <f>ROUND(E34*U34,2)</f>
        <v>0</v>
      </c>
      <c r="W34" s="222"/>
      <c r="X34" s="222" t="s">
        <v>149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669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x14ac:dyDescent="0.2">
      <c r="A35" s="226" t="s">
        <v>142</v>
      </c>
      <c r="B35" s="227" t="s">
        <v>87</v>
      </c>
      <c r="C35" s="251" t="s">
        <v>88</v>
      </c>
      <c r="D35" s="228"/>
      <c r="E35" s="229"/>
      <c r="F35" s="230"/>
      <c r="G35" s="230">
        <f>SUMIF(AG36:AG45,"&lt;&gt;NOR",G36:G45)</f>
        <v>0</v>
      </c>
      <c r="H35" s="230"/>
      <c r="I35" s="230">
        <f>SUM(I36:I45)</f>
        <v>0</v>
      </c>
      <c r="J35" s="230"/>
      <c r="K35" s="230">
        <f>SUM(K36:K45)</f>
        <v>0</v>
      </c>
      <c r="L35" s="230"/>
      <c r="M35" s="230">
        <f>SUM(M36:M45)</f>
        <v>0</v>
      </c>
      <c r="N35" s="230"/>
      <c r="O35" s="230">
        <f>SUM(O36:O45)</f>
        <v>0.12</v>
      </c>
      <c r="P35" s="230"/>
      <c r="Q35" s="230">
        <f>SUM(Q36:Q45)</f>
        <v>0</v>
      </c>
      <c r="R35" s="230"/>
      <c r="S35" s="230"/>
      <c r="T35" s="231"/>
      <c r="U35" s="225"/>
      <c r="V35" s="225">
        <f>SUM(V36:V45)</f>
        <v>0</v>
      </c>
      <c r="W35" s="225"/>
      <c r="X35" s="225"/>
      <c r="AG35" t="s">
        <v>143</v>
      </c>
    </row>
    <row r="36" spans="1:60" outlineLevel="1" x14ac:dyDescent="0.2">
      <c r="A36" s="243">
        <v>24</v>
      </c>
      <c r="B36" s="244" t="s">
        <v>716</v>
      </c>
      <c r="C36" s="257" t="s">
        <v>717</v>
      </c>
      <c r="D36" s="245" t="s">
        <v>205</v>
      </c>
      <c r="E36" s="246">
        <v>1</v>
      </c>
      <c r="F36" s="247"/>
      <c r="G36" s="248">
        <f>ROUND(E36*F36,2)</f>
        <v>0</v>
      </c>
      <c r="H36" s="247"/>
      <c r="I36" s="248">
        <f>ROUND(E36*H36,2)</f>
        <v>0</v>
      </c>
      <c r="J36" s="247"/>
      <c r="K36" s="248">
        <f>ROUND(E36*J36,2)</f>
        <v>0</v>
      </c>
      <c r="L36" s="248">
        <v>21</v>
      </c>
      <c r="M36" s="248">
        <f>G36*(1+L36/100)</f>
        <v>0</v>
      </c>
      <c r="N36" s="248">
        <v>0</v>
      </c>
      <c r="O36" s="248">
        <f>ROUND(E36*N36,2)</f>
        <v>0</v>
      </c>
      <c r="P36" s="248">
        <v>0</v>
      </c>
      <c r="Q36" s="248">
        <f>ROUND(E36*P36,2)</f>
        <v>0</v>
      </c>
      <c r="R36" s="248"/>
      <c r="S36" s="248" t="s">
        <v>384</v>
      </c>
      <c r="T36" s="249" t="s">
        <v>330</v>
      </c>
      <c r="U36" s="222">
        <v>0</v>
      </c>
      <c r="V36" s="222">
        <f>ROUND(E36*U36,2)</f>
        <v>0</v>
      </c>
      <c r="W36" s="222"/>
      <c r="X36" s="222" t="s">
        <v>149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669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3">
        <v>25</v>
      </c>
      <c r="B37" s="244" t="s">
        <v>718</v>
      </c>
      <c r="C37" s="257" t="s">
        <v>719</v>
      </c>
      <c r="D37" s="245" t="s">
        <v>205</v>
      </c>
      <c r="E37" s="246">
        <v>3</v>
      </c>
      <c r="F37" s="247"/>
      <c r="G37" s="248">
        <f>ROUND(E37*F37,2)</f>
        <v>0</v>
      </c>
      <c r="H37" s="247"/>
      <c r="I37" s="248">
        <f>ROUND(E37*H37,2)</f>
        <v>0</v>
      </c>
      <c r="J37" s="247"/>
      <c r="K37" s="248">
        <f>ROUND(E37*J37,2)</f>
        <v>0</v>
      </c>
      <c r="L37" s="248">
        <v>21</v>
      </c>
      <c r="M37" s="248">
        <f>G37*(1+L37/100)</f>
        <v>0</v>
      </c>
      <c r="N37" s="248">
        <v>0</v>
      </c>
      <c r="O37" s="248">
        <f>ROUND(E37*N37,2)</f>
        <v>0</v>
      </c>
      <c r="P37" s="248">
        <v>0</v>
      </c>
      <c r="Q37" s="248">
        <f>ROUND(E37*P37,2)</f>
        <v>0</v>
      </c>
      <c r="R37" s="248"/>
      <c r="S37" s="248" t="s">
        <v>384</v>
      </c>
      <c r="T37" s="249" t="s">
        <v>330</v>
      </c>
      <c r="U37" s="222">
        <v>0</v>
      </c>
      <c r="V37" s="222">
        <f>ROUND(E37*U37,2)</f>
        <v>0</v>
      </c>
      <c r="W37" s="222"/>
      <c r="X37" s="222" t="s">
        <v>149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669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3">
        <v>26</v>
      </c>
      <c r="B38" s="244" t="s">
        <v>720</v>
      </c>
      <c r="C38" s="257" t="s">
        <v>721</v>
      </c>
      <c r="D38" s="245" t="s">
        <v>205</v>
      </c>
      <c r="E38" s="246">
        <v>1</v>
      </c>
      <c r="F38" s="247"/>
      <c r="G38" s="248">
        <f>ROUND(E38*F38,2)</f>
        <v>0</v>
      </c>
      <c r="H38" s="247"/>
      <c r="I38" s="248">
        <f>ROUND(E38*H38,2)</f>
        <v>0</v>
      </c>
      <c r="J38" s="247"/>
      <c r="K38" s="248">
        <f>ROUND(E38*J38,2)</f>
        <v>0</v>
      </c>
      <c r="L38" s="248">
        <v>21</v>
      </c>
      <c r="M38" s="248">
        <f>G38*(1+L38/100)</f>
        <v>0</v>
      </c>
      <c r="N38" s="248">
        <v>2.8029999999999999E-2</v>
      </c>
      <c r="O38" s="248">
        <f>ROUND(E38*N38,2)</f>
        <v>0.03</v>
      </c>
      <c r="P38" s="248">
        <v>0</v>
      </c>
      <c r="Q38" s="248">
        <f>ROUND(E38*P38,2)</f>
        <v>0</v>
      </c>
      <c r="R38" s="248"/>
      <c r="S38" s="248" t="s">
        <v>384</v>
      </c>
      <c r="T38" s="249" t="s">
        <v>330</v>
      </c>
      <c r="U38" s="222">
        <v>0</v>
      </c>
      <c r="V38" s="222">
        <f>ROUND(E38*U38,2)</f>
        <v>0</v>
      </c>
      <c r="W38" s="222"/>
      <c r="X38" s="222" t="s">
        <v>149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669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3">
        <v>27</v>
      </c>
      <c r="B39" s="244" t="s">
        <v>722</v>
      </c>
      <c r="C39" s="257" t="s">
        <v>723</v>
      </c>
      <c r="D39" s="245" t="s">
        <v>205</v>
      </c>
      <c r="E39" s="246">
        <v>1</v>
      </c>
      <c r="F39" s="247"/>
      <c r="G39" s="248">
        <f>ROUND(E39*F39,2)</f>
        <v>0</v>
      </c>
      <c r="H39" s="247"/>
      <c r="I39" s="248">
        <f>ROUND(E39*H39,2)</f>
        <v>0</v>
      </c>
      <c r="J39" s="247"/>
      <c r="K39" s="248">
        <f>ROUND(E39*J39,2)</f>
        <v>0</v>
      </c>
      <c r="L39" s="248">
        <v>21</v>
      </c>
      <c r="M39" s="248">
        <f>G39*(1+L39/100)</f>
        <v>0</v>
      </c>
      <c r="N39" s="248">
        <v>3.09E-2</v>
      </c>
      <c r="O39" s="248">
        <f>ROUND(E39*N39,2)</f>
        <v>0.03</v>
      </c>
      <c r="P39" s="248">
        <v>0</v>
      </c>
      <c r="Q39" s="248">
        <f>ROUND(E39*P39,2)</f>
        <v>0</v>
      </c>
      <c r="R39" s="248"/>
      <c r="S39" s="248" t="s">
        <v>384</v>
      </c>
      <c r="T39" s="249" t="s">
        <v>330</v>
      </c>
      <c r="U39" s="222">
        <v>0</v>
      </c>
      <c r="V39" s="222">
        <f>ROUND(E39*U39,2)</f>
        <v>0</v>
      </c>
      <c r="W39" s="222"/>
      <c r="X39" s="222" t="s">
        <v>149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669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3">
        <v>28</v>
      </c>
      <c r="B40" s="244" t="s">
        <v>724</v>
      </c>
      <c r="C40" s="257" t="s">
        <v>725</v>
      </c>
      <c r="D40" s="245" t="s">
        <v>205</v>
      </c>
      <c r="E40" s="246">
        <v>1</v>
      </c>
      <c r="F40" s="247"/>
      <c r="G40" s="248">
        <f>ROUND(E40*F40,2)</f>
        <v>0</v>
      </c>
      <c r="H40" s="247"/>
      <c r="I40" s="248">
        <f>ROUND(E40*H40,2)</f>
        <v>0</v>
      </c>
      <c r="J40" s="247"/>
      <c r="K40" s="248">
        <f>ROUND(E40*J40,2)</f>
        <v>0</v>
      </c>
      <c r="L40" s="248">
        <v>21</v>
      </c>
      <c r="M40" s="248">
        <f>G40*(1+L40/100)</f>
        <v>0</v>
      </c>
      <c r="N40" s="248">
        <v>1.8499999999999999E-2</v>
      </c>
      <c r="O40" s="248">
        <f>ROUND(E40*N40,2)</f>
        <v>0.02</v>
      </c>
      <c r="P40" s="248">
        <v>0</v>
      </c>
      <c r="Q40" s="248">
        <f>ROUND(E40*P40,2)</f>
        <v>0</v>
      </c>
      <c r="R40" s="248"/>
      <c r="S40" s="248" t="s">
        <v>384</v>
      </c>
      <c r="T40" s="249" t="s">
        <v>330</v>
      </c>
      <c r="U40" s="222">
        <v>0</v>
      </c>
      <c r="V40" s="222">
        <f>ROUND(E40*U40,2)</f>
        <v>0</v>
      </c>
      <c r="W40" s="222"/>
      <c r="X40" s="222" t="s">
        <v>149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669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3">
        <v>29</v>
      </c>
      <c r="B41" s="244" t="s">
        <v>726</v>
      </c>
      <c r="C41" s="257" t="s">
        <v>727</v>
      </c>
      <c r="D41" s="245" t="s">
        <v>205</v>
      </c>
      <c r="E41" s="246">
        <v>4</v>
      </c>
      <c r="F41" s="247"/>
      <c r="G41" s="248">
        <f>ROUND(E41*F41,2)</f>
        <v>0</v>
      </c>
      <c r="H41" s="247"/>
      <c r="I41" s="248">
        <f>ROUND(E41*H41,2)</f>
        <v>0</v>
      </c>
      <c r="J41" s="247"/>
      <c r="K41" s="248">
        <f>ROUND(E41*J41,2)</f>
        <v>0</v>
      </c>
      <c r="L41" s="248">
        <v>21</v>
      </c>
      <c r="M41" s="248">
        <f>G41*(1+L41/100)</f>
        <v>0</v>
      </c>
      <c r="N41" s="248">
        <v>0</v>
      </c>
      <c r="O41" s="248">
        <f>ROUND(E41*N41,2)</f>
        <v>0</v>
      </c>
      <c r="P41" s="248">
        <v>0</v>
      </c>
      <c r="Q41" s="248">
        <f>ROUND(E41*P41,2)</f>
        <v>0</v>
      </c>
      <c r="R41" s="248"/>
      <c r="S41" s="248" t="s">
        <v>384</v>
      </c>
      <c r="T41" s="249" t="s">
        <v>330</v>
      </c>
      <c r="U41" s="222">
        <v>0</v>
      </c>
      <c r="V41" s="222">
        <f>ROUND(E41*U41,2)</f>
        <v>0</v>
      </c>
      <c r="W41" s="222"/>
      <c r="X41" s="222" t="s">
        <v>149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669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3">
        <v>30</v>
      </c>
      <c r="B42" s="244" t="s">
        <v>728</v>
      </c>
      <c r="C42" s="257" t="s">
        <v>729</v>
      </c>
      <c r="D42" s="245" t="s">
        <v>205</v>
      </c>
      <c r="E42" s="246">
        <v>1</v>
      </c>
      <c r="F42" s="247"/>
      <c r="G42" s="248">
        <f>ROUND(E42*F42,2)</f>
        <v>0</v>
      </c>
      <c r="H42" s="247"/>
      <c r="I42" s="248">
        <f>ROUND(E42*H42,2)</f>
        <v>0</v>
      </c>
      <c r="J42" s="247"/>
      <c r="K42" s="248">
        <f>ROUND(E42*J42,2)</f>
        <v>0</v>
      </c>
      <c r="L42" s="248">
        <v>21</v>
      </c>
      <c r="M42" s="248">
        <f>G42*(1+L42/100)</f>
        <v>0</v>
      </c>
      <c r="N42" s="248">
        <v>0</v>
      </c>
      <c r="O42" s="248">
        <f>ROUND(E42*N42,2)</f>
        <v>0</v>
      </c>
      <c r="P42" s="248">
        <v>0</v>
      </c>
      <c r="Q42" s="248">
        <f>ROUND(E42*P42,2)</f>
        <v>0</v>
      </c>
      <c r="R42" s="248"/>
      <c r="S42" s="248" t="s">
        <v>384</v>
      </c>
      <c r="T42" s="249" t="s">
        <v>330</v>
      </c>
      <c r="U42" s="222">
        <v>0</v>
      </c>
      <c r="V42" s="222">
        <f>ROUND(E42*U42,2)</f>
        <v>0</v>
      </c>
      <c r="W42" s="222"/>
      <c r="X42" s="222" t="s">
        <v>149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669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3">
        <v>31</v>
      </c>
      <c r="B43" s="244" t="s">
        <v>730</v>
      </c>
      <c r="C43" s="257" t="s">
        <v>731</v>
      </c>
      <c r="D43" s="245" t="s">
        <v>205</v>
      </c>
      <c r="E43" s="246">
        <v>1</v>
      </c>
      <c r="F43" s="247"/>
      <c r="G43" s="248">
        <f>ROUND(E43*F43,2)</f>
        <v>0</v>
      </c>
      <c r="H43" s="247"/>
      <c r="I43" s="248">
        <f>ROUND(E43*H43,2)</f>
        <v>0</v>
      </c>
      <c r="J43" s="247"/>
      <c r="K43" s="248">
        <f>ROUND(E43*J43,2)</f>
        <v>0</v>
      </c>
      <c r="L43" s="248">
        <v>21</v>
      </c>
      <c r="M43" s="248">
        <f>G43*(1+L43/100)</f>
        <v>0</v>
      </c>
      <c r="N43" s="248">
        <v>4.2099999999999999E-2</v>
      </c>
      <c r="O43" s="248">
        <f>ROUND(E43*N43,2)</f>
        <v>0.04</v>
      </c>
      <c r="P43" s="248">
        <v>0</v>
      </c>
      <c r="Q43" s="248">
        <f>ROUND(E43*P43,2)</f>
        <v>0</v>
      </c>
      <c r="R43" s="248"/>
      <c r="S43" s="248" t="s">
        <v>384</v>
      </c>
      <c r="T43" s="249" t="s">
        <v>330</v>
      </c>
      <c r="U43" s="222">
        <v>0</v>
      </c>
      <c r="V43" s="222">
        <f>ROUND(E43*U43,2)</f>
        <v>0</v>
      </c>
      <c r="W43" s="222"/>
      <c r="X43" s="222" t="s">
        <v>149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669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ht="22.5" outlineLevel="1" x14ac:dyDescent="0.2">
      <c r="A44" s="243">
        <v>32</v>
      </c>
      <c r="B44" s="244" t="s">
        <v>732</v>
      </c>
      <c r="C44" s="257" t="s">
        <v>733</v>
      </c>
      <c r="D44" s="245" t="s">
        <v>205</v>
      </c>
      <c r="E44" s="246">
        <v>1</v>
      </c>
      <c r="F44" s="247"/>
      <c r="G44" s="248">
        <f>ROUND(E44*F44,2)</f>
        <v>0</v>
      </c>
      <c r="H44" s="247"/>
      <c r="I44" s="248">
        <f>ROUND(E44*H44,2)</f>
        <v>0</v>
      </c>
      <c r="J44" s="247"/>
      <c r="K44" s="248">
        <f>ROUND(E44*J44,2)</f>
        <v>0</v>
      </c>
      <c r="L44" s="248">
        <v>21</v>
      </c>
      <c r="M44" s="248">
        <f>G44*(1+L44/100)</f>
        <v>0</v>
      </c>
      <c r="N44" s="248">
        <v>0</v>
      </c>
      <c r="O44" s="248">
        <f>ROUND(E44*N44,2)</f>
        <v>0</v>
      </c>
      <c r="P44" s="248">
        <v>0</v>
      </c>
      <c r="Q44" s="248">
        <f>ROUND(E44*P44,2)</f>
        <v>0</v>
      </c>
      <c r="R44" s="248"/>
      <c r="S44" s="248" t="s">
        <v>384</v>
      </c>
      <c r="T44" s="249" t="s">
        <v>330</v>
      </c>
      <c r="U44" s="222">
        <v>0</v>
      </c>
      <c r="V44" s="222">
        <f>ROUND(E44*U44,2)</f>
        <v>0</v>
      </c>
      <c r="W44" s="222"/>
      <c r="X44" s="222" t="s">
        <v>149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669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2">
        <v>33</v>
      </c>
      <c r="B45" s="233" t="s">
        <v>734</v>
      </c>
      <c r="C45" s="252" t="s">
        <v>735</v>
      </c>
      <c r="D45" s="234" t="s">
        <v>258</v>
      </c>
      <c r="E45" s="235">
        <v>0.12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37">
        <v>0</v>
      </c>
      <c r="O45" s="237">
        <f>ROUND(E45*N45,2)</f>
        <v>0</v>
      </c>
      <c r="P45" s="237">
        <v>0</v>
      </c>
      <c r="Q45" s="237">
        <f>ROUND(E45*P45,2)</f>
        <v>0</v>
      </c>
      <c r="R45" s="237"/>
      <c r="S45" s="237" t="s">
        <v>384</v>
      </c>
      <c r="T45" s="238" t="s">
        <v>330</v>
      </c>
      <c r="U45" s="222">
        <v>0</v>
      </c>
      <c r="V45" s="222">
        <f>ROUND(E45*U45,2)</f>
        <v>0</v>
      </c>
      <c r="W45" s="222"/>
      <c r="X45" s="222" t="s">
        <v>149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669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x14ac:dyDescent="0.2">
      <c r="A46" s="3"/>
      <c r="B46" s="4"/>
      <c r="C46" s="258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v>15</v>
      </c>
      <c r="AF46">
        <v>21</v>
      </c>
      <c r="AG46" t="s">
        <v>129</v>
      </c>
    </row>
    <row r="47" spans="1:60" x14ac:dyDescent="0.2">
      <c r="A47" s="216"/>
      <c r="B47" s="217" t="s">
        <v>29</v>
      </c>
      <c r="C47" s="259"/>
      <c r="D47" s="218"/>
      <c r="E47" s="219"/>
      <c r="F47" s="219"/>
      <c r="G47" s="250">
        <f>G8+G22+G25+G30+G35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f>SUMIF(L7:L45,AE46,G7:G45)</f>
        <v>0</v>
      </c>
      <c r="AF47">
        <f>SUMIF(L7:L45,AF46,G7:G45)</f>
        <v>0</v>
      </c>
      <c r="AG47" t="s">
        <v>515</v>
      </c>
    </row>
    <row r="48" spans="1:60" x14ac:dyDescent="0.2">
      <c r="C48" s="260"/>
      <c r="D48" s="10"/>
      <c r="AG48" t="s">
        <v>516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rzTvqmHUJdEBwRAdzgKlVblxk40SGd1mZ+87xbsGIhuK0IRBxcpJ1DbUuNM/gSb77d6qc6lYb9dgsQ+h4KiTg==" saltValue="Hsawn/pR+xq/MqK7c0xDI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06 01 Pol</vt:lpstr>
      <vt:lpstr>06 02 Pol</vt:lpstr>
      <vt:lpstr>06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'06 01 Pol'!Názvy_tisku</vt:lpstr>
      <vt:lpstr>'06 02 Pol'!Názvy_tisku</vt:lpstr>
      <vt:lpstr>'06 03 Pol'!Názvy_tisku</vt:lpstr>
      <vt:lpstr>oadresa</vt:lpstr>
      <vt:lpstr>Stavba!Objednatel</vt:lpstr>
      <vt:lpstr>Stavba!Objekt</vt:lpstr>
      <vt:lpstr>'06 01 Pol'!Oblast_tisku</vt:lpstr>
      <vt:lpstr>'06 02 Pol'!Oblast_tisku</vt:lpstr>
      <vt:lpstr>'06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Hajnovic</dc:creator>
  <cp:lastModifiedBy>Adam Hajnovic</cp:lastModifiedBy>
  <cp:lastPrinted>2019-03-19T12:27:02Z</cp:lastPrinted>
  <dcterms:created xsi:type="dcterms:W3CDTF">2009-04-08T07:15:50Z</dcterms:created>
  <dcterms:modified xsi:type="dcterms:W3CDTF">2020-06-07T19:22:21Z</dcterms:modified>
</cp:coreProperties>
</file>